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DX\Downloads\For Clearance\"/>
    </mc:Choice>
  </mc:AlternateContent>
  <xr:revisionPtr revIDLastSave="0" documentId="13_ncr:1_{9B21FD2B-0427-4DB0-9D4F-BE818C1A3C48}" xr6:coauthVersionLast="47" xr6:coauthVersionMax="47" xr10:uidLastSave="{00000000-0000-0000-0000-000000000000}"/>
  <bookViews>
    <workbookView xWindow="-120" yWindow="-120" windowWidth="29040" windowHeight="15720" activeTab="1" xr2:uid="{13080CDD-2FFE-4D88-AB5A-358E7E28F23E}"/>
  </bookViews>
  <sheets>
    <sheet name="Assumptions" sheetId="4" r:id="rId1"/>
    <sheet name="Regulatory impact cost" sheetId="1" r:id="rId2"/>
    <sheet name="Counts of businesses impacted"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N10" i="1"/>
  <c r="M7" i="1"/>
  <c r="M6" i="1"/>
  <c r="M4" i="1"/>
  <c r="N3" i="1"/>
  <c r="N5" i="1"/>
  <c r="N4" i="1"/>
  <c r="H5" i="1"/>
  <c r="H4" i="1"/>
  <c r="H3" i="1"/>
  <c r="M5" i="1" l="1"/>
  <c r="K4" i="1"/>
  <c r="K5" i="1"/>
  <c r="K6" i="1"/>
  <c r="K8" i="1"/>
  <c r="H6" i="1"/>
  <c r="H7" i="1"/>
  <c r="K7" i="1" s="1"/>
  <c r="H8" i="1"/>
  <c r="K3" i="1"/>
  <c r="M3" i="1" s="1"/>
  <c r="N7" i="1" l="1"/>
  <c r="N6" i="1"/>
  <c r="K10" i="1"/>
  <c r="M8" i="1"/>
  <c r="N8" i="1" s="1"/>
  <c r="L13" i="1" l="1"/>
</calcChain>
</file>

<file path=xl/sharedStrings.xml><?xml version="1.0" encoding="utf-8"?>
<sst xmlns="http://schemas.openxmlformats.org/spreadsheetml/2006/main" count="288" uniqueCount="196">
  <si>
    <t>Compliance costs  (time required each year)</t>
  </si>
  <si>
    <t>Delay costs</t>
  </si>
  <si>
    <t>Price</t>
  </si>
  <si>
    <t>x</t>
  </si>
  <si>
    <t>Quantity</t>
  </si>
  <si>
    <t>=</t>
  </si>
  <si>
    <t>assumptions</t>
  </si>
  <si>
    <t>Proposal</t>
  </si>
  <si>
    <r>
      <rPr>
        <b/>
        <sz val="11"/>
        <color theme="1"/>
        <rFont val="Calibri"/>
        <family val="2"/>
      </rPr>
      <t xml:space="preserve">Administrative costs
</t>
    </r>
    <r>
      <rPr>
        <sz val="11"/>
        <color theme="1"/>
        <rFont val="Calibri"/>
        <family val="2"/>
      </rPr>
      <t>Costs of making, keeping and providing records, costs of notifying the government of certain activities</t>
    </r>
  </si>
  <si>
    <r>
      <rPr>
        <b/>
        <sz val="11"/>
        <color theme="1"/>
        <rFont val="Calibri"/>
        <family val="2"/>
      </rPr>
      <t>Substantive compliance costs</t>
    </r>
    <r>
      <rPr>
        <sz val="11"/>
        <color theme="1"/>
        <rFont val="Calibri"/>
        <family val="2"/>
        <scheme val="minor"/>
      </rPr>
      <t xml:space="preserve">
Costs of providing information for third parties</t>
    </r>
  </si>
  <si>
    <r>
      <rPr>
        <b/>
        <sz val="11"/>
        <color theme="1"/>
        <rFont val="Calibri"/>
        <family val="2"/>
      </rPr>
      <t>expenses and loss of income incurred by an entity through an application delay or approval delay</t>
    </r>
    <r>
      <rPr>
        <sz val="11"/>
        <color theme="1"/>
        <rFont val="Calibri"/>
        <family val="2"/>
        <scheme val="minor"/>
      </rPr>
      <t xml:space="preserve">
Not including opportunity costs
</t>
    </r>
  </si>
  <si>
    <r>
      <t xml:space="preserve">Time required </t>
    </r>
    <r>
      <rPr>
        <sz val="11"/>
        <color theme="1"/>
        <rFont val="Calibri"/>
        <family val="2"/>
      </rPr>
      <t>(weeks)</t>
    </r>
  </si>
  <si>
    <r>
      <t xml:space="preserve">Labour cost
</t>
    </r>
    <r>
      <rPr>
        <sz val="11"/>
        <color theme="1"/>
        <rFont val="Calibri"/>
        <family val="2"/>
      </rPr>
      <t>(@ $85.17/hour &amp; 38 hrs/week)</t>
    </r>
  </si>
  <si>
    <t>number of staff</t>
  </si>
  <si>
    <t>labour cost</t>
  </si>
  <si>
    <t>ACCC monitoring – retail deposit and home loans (RDI Rec 1 and HLPI Rec 4)</t>
  </si>
  <si>
    <t>na (not public reporting)</t>
  </si>
  <si>
    <t>na</t>
  </si>
  <si>
    <t>hours per week</t>
  </si>
  <si>
    <t>Requiring direct access to mortgage discharge forms by customers (HLPI Rec 2)</t>
  </si>
  <si>
    <t>mandating access to forms</t>
  </si>
  <si>
    <t>Improved comparison website transparency regarding payments from institutions and ranking methodologies (RDI Rec 6)</t>
  </si>
  <si>
    <t>extending proposal to all financial and regulated credit products</t>
  </si>
  <si>
    <t>Ongoing maintenance. (2 weeks)</t>
  </si>
  <si>
    <t>Interest rates or eligibility – notification of changes for retail deposit products (RDI Rec 5)</t>
  </si>
  <si>
    <t>notifications (not prompts)</t>
  </si>
  <si>
    <t>Monthly (1 week)</t>
  </si>
  <si>
    <t>Introductory interest rate disclosure (RDI Rec 4)</t>
  </si>
  <si>
    <t>leg change (basic deposit products)</t>
  </si>
  <si>
    <t>Reporting to the ACCC on level of customers achieving bonus interest rates on retail deposit products (RDI Rec 3)</t>
  </si>
  <si>
    <t>industry action</t>
  </si>
  <si>
    <t>Alerts to customers when bonus interest rate conditions are unlikely to be achieved (RDI Rec 2)</t>
  </si>
  <si>
    <t>enforcement of regulation which already exists via banking code (out of scope)</t>
  </si>
  <si>
    <t>Grand total</t>
  </si>
  <si>
    <t>Out of scope</t>
  </si>
  <si>
    <t>n.a.</t>
  </si>
  <si>
    <t>Providers to issue prompts to their customers to consider switching home loans or retail deposit products (RDI Rec 5 and HLPI Rec 1)</t>
  </si>
  <si>
    <t>further analysis</t>
  </si>
  <si>
    <t>Introduce bank account number portability, to improve convenience and efficiency in transferring direct debits and scheduled payments upon switching banking providers (RDI Rec 7)</t>
  </si>
  <si>
    <t>not supported</t>
  </si>
  <si>
    <t>Mandatory mortgage discharge timeframes (HLPI Rec 3)</t>
  </si>
  <si>
    <t>Standardised Discharge Form (HLPI Rec 2)</t>
  </si>
  <si>
    <t>Regulatory Burden Me...~https://oia.pmc.gov.au/resources/guidance-assessing-impacts/regulatory-burden-measurement-framework</t>
  </si>
  <si>
    <t>entities holding home loans Feb 23</t>
  </si>
  <si>
    <t>entities with retail deposits Feb 23</t>
  </si>
  <si>
    <t>Commonwealth Bank of Australia</t>
  </si>
  <si>
    <t>National Australia Bank Limited</t>
  </si>
  <si>
    <t>Westpac Banking Corporation</t>
  </si>
  <si>
    <t>Australia and New Zealand Banking Group Limited</t>
  </si>
  <si>
    <t>Macquarie Bank Limited</t>
  </si>
  <si>
    <t>Bank of Queensland Limited</t>
  </si>
  <si>
    <t>JPMorgan Chase Bank, National Association</t>
  </si>
  <si>
    <t>ING Bank (Australia) Limited</t>
  </si>
  <si>
    <t>Citibank, N.A.</t>
  </si>
  <si>
    <t>Bendigo and Adelaide Bank Limited</t>
  </si>
  <si>
    <t>HSBC Bank Australia Limited</t>
  </si>
  <si>
    <t>Suncorp-Metway Limited</t>
  </si>
  <si>
    <t>BNP Paribas</t>
  </si>
  <si>
    <t>AMP Bank Limited</t>
  </si>
  <si>
    <t>Mizuho Bank, Ltd.</t>
  </si>
  <si>
    <t>Heritage and People's Choice Limited</t>
  </si>
  <si>
    <t>Credit Union Australia Ltd</t>
  </si>
  <si>
    <t>The Hongkong and Shanghai Banking Corporation Limited</t>
  </si>
  <si>
    <t>Newcastle Greater Mutual Group Ltd</t>
  </si>
  <si>
    <t>Teachers Mutual Bank Limited</t>
  </si>
  <si>
    <t>Cuscal Limited</t>
  </si>
  <si>
    <t>Bank Australia Limited</t>
  </si>
  <si>
    <t>UBS AG</t>
  </si>
  <si>
    <t>Beyond Bank Australia Limited</t>
  </si>
  <si>
    <t>The Northern Trust Company</t>
  </si>
  <si>
    <t>Police &amp; Nurses Limited</t>
  </si>
  <si>
    <t>State Street Bank and Trust Company</t>
  </si>
  <si>
    <t>MyState Bank Limited</t>
  </si>
  <si>
    <t>PayPal Australia Pty Limited</t>
  </si>
  <si>
    <t>IMB Ltd</t>
  </si>
  <si>
    <t>Bank of China Limited</t>
  </si>
  <si>
    <t>Bank of China (Australia) Limited</t>
  </si>
  <si>
    <t>Rabobank Australia Limited</t>
  </si>
  <si>
    <t>Qudos Mutual Ltd</t>
  </si>
  <si>
    <t>Judo Bank Pty Ltd</t>
  </si>
  <si>
    <t>Auswide Bank Ltd</t>
  </si>
  <si>
    <t>Victoria Teachers Limited</t>
  </si>
  <si>
    <t>Deutsche Bank Aktiengesellschaft</t>
  </si>
  <si>
    <t>Defence Bank Limited</t>
  </si>
  <si>
    <t>Lutheran Laypeople's League of Australia Limited</t>
  </si>
  <si>
    <t>Police Financial Services Limited</t>
  </si>
  <si>
    <t>Industrial and Commercial Bank of China Limited</t>
  </si>
  <si>
    <t>Queensland Country Bank Limited</t>
  </si>
  <si>
    <t>Standard Chartered Bank</t>
  </si>
  <si>
    <t>Regional Australia Bank Ltd</t>
  </si>
  <si>
    <t>Royal Bank of Canada</t>
  </si>
  <si>
    <t>Members Banking Group Limited</t>
  </si>
  <si>
    <t>Indue Ltd</t>
  </si>
  <si>
    <t>Police Bank Ltd</t>
  </si>
  <si>
    <t>Bank of America, National Association</t>
  </si>
  <si>
    <t>Bank of Sydney Ltd</t>
  </si>
  <si>
    <t>Sumitomo Mitsui Banking Corporation</t>
  </si>
  <si>
    <t>Australian Military Bank Ltd</t>
  </si>
  <si>
    <t>Hume Bank Limited</t>
  </si>
  <si>
    <t>Credit Union SA Ltd</t>
  </si>
  <si>
    <t>Cooperatieve Rabobank U.A.</t>
  </si>
  <si>
    <t>BNK Banking Corporation Limited</t>
  </si>
  <si>
    <t>B&amp;E Ltd</t>
  </si>
  <si>
    <t>Australian Unity Bank Limited</t>
  </si>
  <si>
    <t>Australian Mutual Bank Ltd</t>
  </si>
  <si>
    <t>China Construction Bank Corporation</t>
  </si>
  <si>
    <t>G&amp;C Mutual Bank Limited</t>
  </si>
  <si>
    <t>DBS Bank Ltd</t>
  </si>
  <si>
    <t>Australian Settlements Limited</t>
  </si>
  <si>
    <t>Unity Bank Limited</t>
  </si>
  <si>
    <t>Wise Australia Pty Ltd</t>
  </si>
  <si>
    <t>Gateway Bank Ltd</t>
  </si>
  <si>
    <t>Community First Credit Union Limited</t>
  </si>
  <si>
    <t>Police Credit Union Limited</t>
  </si>
  <si>
    <t>Canadian Imperial Bank of Commerce</t>
  </si>
  <si>
    <t>Summerland Financial Services Limited</t>
  </si>
  <si>
    <t>QPCU Limited</t>
  </si>
  <si>
    <t>Bank of Communications Co., Ltd.</t>
  </si>
  <si>
    <t>Illawarra Credit Union Limited</t>
  </si>
  <si>
    <t>Maitland Mutual Limited</t>
  </si>
  <si>
    <t>Bank of Baroda</t>
  </si>
  <si>
    <t>Southern Cross Credit Union Ltd</t>
  </si>
  <si>
    <t>Railways Credit Union Limited</t>
  </si>
  <si>
    <t>Coastline Credit Union Limited</t>
  </si>
  <si>
    <t>WAW Credit Union Co-Operative Limited</t>
  </si>
  <si>
    <t>MUFG Bank, Ltd.</t>
  </si>
  <si>
    <t>Horizon Credit Union Ltd</t>
  </si>
  <si>
    <t>Arab Bank Australia Limited</t>
  </si>
  <si>
    <t>Goulburn Murray Credit Union Co-operative Limited</t>
  </si>
  <si>
    <t>The Capricornian Ltd</t>
  </si>
  <si>
    <t>KEB HANA Bank</t>
  </si>
  <si>
    <t>Warwick Credit Union Ltd</t>
  </si>
  <si>
    <t>Northern Inland Credit Union Limited</t>
  </si>
  <si>
    <t>Macarthur Credit Union Ltd</t>
  </si>
  <si>
    <t>First Option Bank Ltd</t>
  </si>
  <si>
    <t>Orange Credit Union Limited</t>
  </si>
  <si>
    <t>Laboratories Credit Union Limited</t>
  </si>
  <si>
    <t>Family First Credit Union Limited</t>
  </si>
  <si>
    <t>Taiwan Business Bank, Ltd</t>
  </si>
  <si>
    <t>Dnister Ukrainian Credit Co-operative Limited</t>
  </si>
  <si>
    <t>South West Slopes Credit Union Ltd</t>
  </si>
  <si>
    <t>State Bank of India</t>
  </si>
  <si>
    <t>Central West Credit Union Limited</t>
  </si>
  <si>
    <t>United Overseas Bank Limited</t>
  </si>
  <si>
    <t>Credit Suisse AG</t>
  </si>
  <si>
    <t>Mega International Commercial Bank Co., Ltd.</t>
  </si>
  <si>
    <t>Challenger Bank Limited</t>
  </si>
  <si>
    <t>Tyro Payments Limited</t>
  </si>
  <si>
    <t>IN1Bank Ltd</t>
  </si>
  <si>
    <t>E.SUN Commercial Bank, Ltd.</t>
  </si>
  <si>
    <t>China Merchants Bank Co., Ltd</t>
  </si>
  <si>
    <t>Woori Bank</t>
  </si>
  <si>
    <t>Oversea-Chinese Banking Corporation Limited</t>
  </si>
  <si>
    <t>Taiwan Cooperative Bank, Ltd</t>
  </si>
  <si>
    <t>China Everbright Bank Co., Ltd</t>
  </si>
  <si>
    <t>Union Bank of India</t>
  </si>
  <si>
    <t>Shinhan Bank Co., Ltd</t>
  </si>
  <si>
    <t>The Bank of New York Mellon</t>
  </si>
  <si>
    <t>First Commercial Bank</t>
  </si>
  <si>
    <t>Barclays Bank PLC</t>
  </si>
  <si>
    <t>Agricultural Bank of China Limited</t>
  </si>
  <si>
    <t>Alex Bank Pty Ltd</t>
  </si>
  <si>
    <t>Credit Agricole Corporate and Investment Bank</t>
  </si>
  <si>
    <t>Hua Nan Commercial Bank, Ltd.</t>
  </si>
  <si>
    <t>NongHyup Bank</t>
  </si>
  <si>
    <t>Bank of Taiwan</t>
  </si>
  <si>
    <t>Taishin International Bank Co., Ltd</t>
  </si>
  <si>
    <t>Societe Generale</t>
  </si>
  <si>
    <t>Intesa Sanpaolo SPA</t>
  </si>
  <si>
    <t>The Bank of Nova Scotia</t>
  </si>
  <si>
    <t>cost per entity</t>
  </si>
  <si>
    <t>Industry burden</t>
  </si>
  <si>
    <t xml:space="preserve">na (putting forms they already have online)
</t>
  </si>
  <si>
    <t>Capital uplift</t>
  </si>
  <si>
    <t>+</t>
  </si>
  <si>
    <t>Establishment: Drawing together public facing document and publishing it (2 weeks)
(4 (yr1) + 2 x 9 (yr2-10)) / 10 = 2.2
Manager (0.5) Analyst (1)</t>
  </si>
  <si>
    <t>IT system upgrade to bring data together. (3 weeks)
Ongoing reporting each year. (2 week)
(5 (yr1) + 2 x 9 (yr2-10)) / 10 = 2.3
Manager (0.5) Analyst (1)</t>
  </si>
  <si>
    <t>Assumptions</t>
  </si>
  <si>
    <r>
      <rPr>
        <b/>
        <sz val="11"/>
        <color theme="1"/>
        <rFont val="Calibri"/>
        <family val="2"/>
        <scheme val="minor"/>
      </rPr>
      <t>Labour cost</t>
    </r>
    <r>
      <rPr>
        <sz val="11"/>
        <color theme="1"/>
        <rFont val="Calibri"/>
        <family val="2"/>
        <scheme val="minor"/>
      </rPr>
      <t xml:space="preserve"> - The default hourly cost is based on average weekly earnings adjusted to include income tax. This provides an economy-wide average value for employees of $48.67 per hour. This value is then scaled up using a multiplier of 1.75 to account for the non-wage labour on-costs (for example, payroll tax and superannuation) and overhead costs (for example, office rent, telecommunications, utilities and information technology equipment expenses). This results in a scaled up rate of $85.17 per hour ($48.67 multiplied by 1.75). This default should be used in cases where policy cuts across a number of sectors, or where more appropriate labour rates are unknown or would add undue complexity to the costing process.</t>
    </r>
  </si>
  <si>
    <r>
      <rPr>
        <b/>
        <sz val="11"/>
        <color theme="1"/>
        <rFont val="Calibri"/>
        <family val="2"/>
        <scheme val="minor"/>
      </rPr>
      <t xml:space="preserve">Time required </t>
    </r>
    <r>
      <rPr>
        <sz val="11"/>
        <color theme="1"/>
        <rFont val="Calibri"/>
        <family val="2"/>
        <scheme val="minor"/>
      </rPr>
      <t xml:space="preserve">- Resource allocation and time has been divided between analyst and manager to account for direction, review and clearance accountabilities. </t>
    </r>
  </si>
  <si>
    <t>3 yrs monitoring. Starting 1 July 2024.</t>
  </si>
  <si>
    <t>Recommendation</t>
  </si>
  <si>
    <t>Definitions</t>
  </si>
  <si>
    <t>RDI - Retail Deposit Inquiry</t>
  </si>
  <si>
    <t>ACCC - Australian Competition and Consumer Commission</t>
  </si>
  <si>
    <t>Changes to reporting processes to bring data together and provide it to the ACCC (data likely already exists for internal performance management - unlikely to require new physical capital).  (6 weeks yr 1)
Ongoing reporting to government and maintenance each year (reporting twice a year). (6 weeks)
(12 (yr1) + 6 (yr2) + 6(yr3)) / 3 years = 8 weeks per year
Staff committment for that time: Manager (0.5) Analyst (1)</t>
  </si>
  <si>
    <t>Cost over 10 years</t>
  </si>
  <si>
    <t>10 year annualised regulatory burden</t>
  </si>
  <si>
    <t>Forms already exist. Website solution only + updates. 1 day a month + change (3 weeks total)
Manager (0.5) Analyst (1)</t>
  </si>
  <si>
    <t>MADIS - Monthly Authorised Deposit-taking Institution Statistics</t>
  </si>
  <si>
    <t>HLPI - Home Loan Price Inquiry</t>
  </si>
  <si>
    <r>
      <t xml:space="preserve">Number of entities in scope
</t>
    </r>
    <r>
      <rPr>
        <sz val="11"/>
        <color theme="1"/>
        <rFont val="Calibri"/>
        <family val="2"/>
      </rPr>
      <t>(MADIS data Feb 2024)</t>
    </r>
    <r>
      <rPr>
        <b/>
        <sz val="11"/>
        <color theme="1"/>
        <rFont val="Calibri"/>
        <family val="2"/>
      </rPr>
      <t xml:space="preserve">
</t>
    </r>
    <r>
      <rPr>
        <sz val="11"/>
        <color theme="1"/>
        <rFont val="Calibri"/>
        <family val="2"/>
      </rPr>
      <t>counts of affected entities may vary due to some entities already being fully or partially compliant</t>
    </r>
  </si>
  <si>
    <r>
      <t xml:space="preserve">Number of entities in scope
</t>
    </r>
    <r>
      <rPr>
        <u/>
        <sz val="11"/>
        <color theme="1"/>
        <rFont val="Calibri"/>
        <family val="2"/>
        <scheme val="minor"/>
      </rPr>
      <t xml:space="preserve">HLPI Rec 2 and RDI Rec 3, 4, 5:
</t>
    </r>
    <r>
      <rPr>
        <sz val="11"/>
        <color theme="1"/>
        <rFont val="Calibri"/>
        <family val="2"/>
        <scheme val="minor"/>
      </rPr>
      <t xml:space="preserve">- Based on MADIS statistics from Feb 2024. 
- Counts of affected entities may vary due to some entities already being fully or partially compliant.
- Assume the count of entities affected by HLPI Rec 2 includes all financial institutions with Owner-occupied or investment housing loans greater than 0. 
- Assume the count of entities affected by RDI Recs 3, 4 and 5 includes all financial institutions with total residents deposits greater than 0. 
</t>
    </r>
    <r>
      <rPr>
        <u/>
        <sz val="11"/>
        <color theme="1"/>
        <rFont val="Calibri"/>
        <family val="2"/>
        <scheme val="minor"/>
      </rPr>
      <t xml:space="preserve">
RDI Rec 1 and HLPI Rec 4</t>
    </r>
    <r>
      <rPr>
        <b/>
        <sz val="11"/>
        <color theme="1"/>
        <rFont val="Calibri"/>
        <family val="2"/>
        <scheme val="minor"/>
      </rPr>
      <t xml:space="preserve">
- </t>
    </r>
    <r>
      <rPr>
        <sz val="11"/>
        <color theme="1"/>
        <rFont val="Calibri"/>
        <family val="2"/>
        <scheme val="minor"/>
      </rPr>
      <t>Based on costing  provided by the ACCC to conduct monitoring to deliver against the HLPI and RDI recommendations.
- ACCC indicated that with a moderate intensity monitoring approach, they would collect data from ~10 of the largest ADIs, which would include the 4 major banks and a mix of mid-tier banks</t>
    </r>
  </si>
  <si>
    <t>IT system upgrade to bring data together (likely requires new capital to analyse, report and provide personalised messages customers $80,000 (yr1)). More complex given variety of conditions (3ASL). (6 weeks)
Ongoing maintenance for banks each year (8 weeks).
Interest rate changes are subject to the cash rate, which is subject to regular review. Banks will have to update their electronic notifications each time the interest rate is changed.
(18 (yr1) + 8 x 9 (yr2-10)) / 10 = 9 weeks
80,000/10=8,000
Manager (0.5) Analyst (2)</t>
  </si>
  <si>
    <t>Website updates and creation of PDSs. Less complex as introductory products/rates are usually time limited and simple (2 ASL). (4 weeks)
Ongoing maintenance for banks each year. (8 weeks). Interest rate changes are subject to the cash rate, which is subject to regular review. Banks will have to update their electronic notifications each time the interest rate is changed.
(16 (yr1) + 8 x 9 (yr2-10)) / 10 = 8.8
Manager (0.7) Analyst (1.3)</t>
  </si>
  <si>
    <r>
      <rPr>
        <b/>
        <sz val="11"/>
        <color theme="1"/>
        <rFont val="Calibri"/>
        <family val="2"/>
        <scheme val="minor"/>
      </rPr>
      <t>Compliance costs (time frames of RDI 4 and 5)</t>
    </r>
    <r>
      <rPr>
        <sz val="11"/>
        <color theme="1"/>
        <rFont val="Calibri"/>
        <family val="2"/>
        <scheme val="minor"/>
      </rPr>
      <t xml:space="preserve"> 
- Assume an establishment period is necessary in the first year, reducing the amount of time needed in subsequent years. 
- The RBA Board meets eight times a year to consider monetary policy settings. Assume the cash rate is changed at each of these meetings, requiring an update to electronic notifications on changes to interest rates and introductory interest rate disclosures.</t>
    </r>
    <r>
      <rPr>
        <sz val="11"/>
        <color theme="1"/>
        <rFont val="Calibri"/>
        <family val="2"/>
        <scheme val="minor"/>
      </rPr>
      <t xml:space="preserve"> Assume that each time a change is made it takes 1 week to reflect this change in the institution's system, considering smaller ADIs are less likely to have sophisticated IT systems to reflect changes quickly. This also depends on the level of personalisation in these notifications.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</si>
</sst>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4" formatCode="_-&quot;$&quot;* #,##0.00_-;\-&quot;$&quot;* #,##0.00_-;_-&quot;$&quot;* &quot;-&quot;??_-;_-@_-"/>
    <numFmt numFmtId="164" formatCode="_-&quot;$&quot;* #,##0_-;\-&quot;$&quot;* #,##0_-;_-&quot;$&quot;* &quot;-&quot;??_-;_-@_-"/>
  </numFmts>
  <fonts count="9"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font>
    <font>
      <sz val="11"/>
      <color theme="1"/>
      <name val="Calibri"/>
      <family val="2"/>
    </font>
    <font>
      <b/>
      <sz val="11"/>
      <name val="Calibri"/>
      <family val="2"/>
      <scheme val="minor"/>
    </font>
    <font>
      <sz val="11"/>
      <name val="Calibri"/>
      <family val="2"/>
      <scheme val="minor"/>
    </font>
    <font>
      <u/>
      <sz val="11"/>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2" fillId="0" borderId="0" xfId="1"/>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1" xfId="0" applyFill="1" applyBorder="1" applyAlignment="1">
      <alignment horizontal="left" vertical="top" wrapText="1"/>
    </xf>
    <xf numFmtId="0" fontId="0" fillId="2" borderId="8" xfId="0" applyFill="1" applyBorder="1" applyAlignment="1">
      <alignment horizontal="left" vertical="top"/>
    </xf>
    <xf numFmtId="0" fontId="0" fillId="2" borderId="0" xfId="0" applyFill="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1" fillId="2" borderId="2" xfId="0" applyFont="1" applyFill="1" applyBorder="1" applyAlignment="1">
      <alignment horizontal="left" vertical="top" wrapText="1"/>
    </xf>
    <xf numFmtId="0" fontId="0" fillId="0" borderId="14" xfId="0" applyBorder="1"/>
    <xf numFmtId="0" fontId="0" fillId="0" borderId="0" xfId="0" applyAlignment="1">
      <alignment wrapText="1"/>
    </xf>
    <xf numFmtId="0" fontId="1" fillId="0" borderId="0" xfId="0" applyFont="1"/>
    <xf numFmtId="0" fontId="0" fillId="0" borderId="15" xfId="0" applyBorder="1"/>
    <xf numFmtId="42" fontId="0" fillId="0" borderId="1" xfId="0" applyNumberFormat="1" applyBorder="1" applyAlignment="1">
      <alignment horizontal="left" vertical="top"/>
    </xf>
    <xf numFmtId="0" fontId="0" fillId="0" borderId="11" xfId="0" applyBorder="1" applyAlignment="1">
      <alignment horizontal="left" vertical="top"/>
    </xf>
    <xf numFmtId="164" fontId="1" fillId="0" borderId="14" xfId="0" applyNumberFormat="1" applyFont="1" applyBorder="1" applyAlignment="1">
      <alignment horizontal="left" vertical="top"/>
    </xf>
    <xf numFmtId="0" fontId="1" fillId="2" borderId="2" xfId="0" applyFont="1" applyFill="1" applyBorder="1"/>
    <xf numFmtId="0" fontId="1" fillId="2" borderId="1" xfId="0" applyFont="1" applyFill="1" applyBorder="1" applyAlignment="1">
      <alignment horizontal="left" vertical="top"/>
    </xf>
    <xf numFmtId="0" fontId="1" fillId="2" borderId="6" xfId="0" applyFont="1" applyFill="1" applyBorder="1"/>
    <xf numFmtId="0" fontId="6" fillId="2" borderId="1" xfId="0" applyFont="1" applyFill="1" applyBorder="1" applyAlignment="1">
      <alignment horizontal="left" vertical="top" wrapText="1"/>
    </xf>
    <xf numFmtId="0" fontId="0" fillId="3" borderId="1" xfId="0" applyFill="1" applyBorder="1" applyAlignment="1">
      <alignment horizontal="left" vertical="top"/>
    </xf>
    <xf numFmtId="0" fontId="0" fillId="2" borderId="3" xfId="0" applyFill="1" applyBorder="1"/>
    <xf numFmtId="0" fontId="5" fillId="2" borderId="1" xfId="0" applyFont="1" applyFill="1" applyBorder="1" applyAlignment="1">
      <alignment horizontal="left" vertical="top"/>
    </xf>
    <xf numFmtId="0" fontId="6" fillId="2" borderId="1" xfId="0" applyFont="1" applyFill="1" applyBorder="1" applyAlignment="1">
      <alignment horizontal="left" vertical="top"/>
    </xf>
    <xf numFmtId="0" fontId="1" fillId="2" borderId="4" xfId="0" applyFont="1" applyFill="1" applyBorder="1" applyAlignment="1">
      <alignment horizontal="center" vertical="center"/>
    </xf>
    <xf numFmtId="0" fontId="1" fillId="2" borderId="4" xfId="0" applyFont="1" applyFill="1" applyBorder="1" applyAlignment="1">
      <alignment horizontal="center" vertical="top"/>
    </xf>
    <xf numFmtId="0" fontId="4" fillId="2" borderId="1" xfId="0" applyFont="1" applyFill="1" applyBorder="1" applyAlignment="1">
      <alignment horizontal="left" vertical="top" wrapText="1"/>
    </xf>
    <xf numFmtId="0" fontId="0" fillId="2" borderId="13" xfId="0" applyFill="1" applyBorder="1"/>
    <xf numFmtId="0" fontId="3"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3" fontId="0" fillId="3" borderId="1" xfId="0" applyNumberFormat="1" applyFill="1" applyBorder="1" applyAlignment="1">
      <alignment horizontal="left" vertical="top"/>
    </xf>
    <xf numFmtId="0" fontId="1" fillId="2" borderId="13" xfId="0" applyFont="1" applyFill="1" applyBorder="1" applyAlignment="1">
      <alignment horizontal="center" vertical="top"/>
    </xf>
    <xf numFmtId="44" fontId="0" fillId="0" borderId="1" xfId="0" applyNumberFormat="1" applyFill="1" applyBorder="1" applyAlignment="1">
      <alignment horizontal="left" vertical="top"/>
    </xf>
    <xf numFmtId="0" fontId="0" fillId="2" borderId="4" xfId="0" applyFill="1" applyBorder="1" applyAlignment="1">
      <alignment horizontal="center"/>
    </xf>
    <xf numFmtId="0" fontId="0" fillId="2" borderId="3" xfId="0" applyFill="1" applyBorder="1" applyAlignment="1">
      <alignment horizontal="center"/>
    </xf>
    <xf numFmtId="0" fontId="1" fillId="0" borderId="10" xfId="0" applyFont="1" applyBorder="1" applyAlignment="1">
      <alignment horizontal="left" vertical="top"/>
    </xf>
    <xf numFmtId="0" fontId="0" fillId="3" borderId="1" xfId="0" applyFill="1" applyBorder="1" applyAlignment="1">
      <alignment horizontal="left" vertical="top" wrapText="1"/>
    </xf>
    <xf numFmtId="0" fontId="7" fillId="0" borderId="0" xfId="0" applyFont="1"/>
    <xf numFmtId="0" fontId="0" fillId="0" borderId="0" xfId="0" applyFont="1"/>
    <xf numFmtId="0" fontId="1" fillId="2" borderId="5" xfId="0" applyFont="1" applyFill="1" applyBorder="1"/>
    <xf numFmtId="0" fontId="0" fillId="2" borderId="10" xfId="0" applyFill="1" applyBorder="1"/>
    <xf numFmtId="44" fontId="0" fillId="0" borderId="2" xfId="0" applyNumberFormat="1" applyBorder="1" applyAlignment="1">
      <alignment horizontal="left" vertical="top"/>
    </xf>
    <xf numFmtId="164" fontId="1" fillId="0" borderId="10" xfId="0" applyNumberFormat="1" applyFont="1" applyBorder="1" applyAlignment="1">
      <alignment horizontal="left" vertical="top"/>
    </xf>
    <xf numFmtId="0" fontId="1" fillId="2" borderId="4" xfId="0" applyFont="1" applyFill="1" applyBorder="1"/>
    <xf numFmtId="0" fontId="1" fillId="2" borderId="1" xfId="0" applyFont="1" applyFill="1" applyBorder="1" applyAlignment="1">
      <alignment vertical="top"/>
    </xf>
    <xf numFmtId="0" fontId="0" fillId="2" borderId="1" xfId="0" applyFill="1" applyBorder="1" applyAlignment="1">
      <alignment vertical="top"/>
    </xf>
    <xf numFmtId="44" fontId="0" fillId="0" borderId="1" xfId="0" applyNumberFormat="1" applyBorder="1" applyAlignment="1">
      <alignment vertical="top" wrapText="1"/>
    </xf>
    <xf numFmtId="0" fontId="0" fillId="0" borderId="1" xfId="0" applyBorder="1" applyAlignment="1">
      <alignment vertical="top"/>
    </xf>
    <xf numFmtId="44" fontId="0" fillId="0" borderId="1" xfId="0" applyNumberFormat="1" applyBorder="1" applyAlignment="1">
      <alignment vertical="top"/>
    </xf>
    <xf numFmtId="0" fontId="8" fillId="0" borderId="1" xfId="0" applyFont="1" applyBorder="1" applyAlignment="1">
      <alignment vertical="center"/>
    </xf>
    <xf numFmtId="0" fontId="0" fillId="0" borderId="1" xfId="0" applyBorder="1" applyAlignment="1">
      <alignment vertical="center"/>
    </xf>
    <xf numFmtId="164" fontId="1" fillId="0" borderId="1" xfId="0" applyNumberFormat="1" applyFont="1" applyBorder="1" applyAlignment="1">
      <alignment vertical="center"/>
    </xf>
    <xf numFmtId="164" fontId="1" fillId="0" borderId="8" xfId="0" applyNumberFormat="1" applyFont="1" applyBorder="1" applyAlignment="1">
      <alignment vertical="center"/>
    </xf>
    <xf numFmtId="44" fontId="1" fillId="0" borderId="13" xfId="0" applyNumberFormat="1" applyFont="1" applyBorder="1" applyAlignment="1">
      <alignment vertical="top"/>
    </xf>
    <xf numFmtId="0" fontId="0" fillId="0" borderId="0" xfId="0" applyBorder="1" applyAlignment="1">
      <alignment vertical="top"/>
    </xf>
    <xf numFmtId="0" fontId="1" fillId="0" borderId="0" xfId="0" applyFont="1" applyAlignment="1">
      <alignment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247650</xdr:rowOff>
    </xdr:from>
    <xdr:to>
      <xdr:col>0</xdr:col>
      <xdr:colOff>2219325</xdr:colOff>
      <xdr:row>1</xdr:row>
      <xdr:rowOff>942975</xdr:rowOff>
    </xdr:to>
    <xdr:sp macro="" textlink="">
      <xdr:nvSpPr>
        <xdr:cNvPr id="2" name="TextBox 1">
          <a:extLst>
            <a:ext uri="{FF2B5EF4-FFF2-40B4-BE49-F238E27FC236}">
              <a16:creationId xmlns:a16="http://schemas.microsoft.com/office/drawing/2014/main" id="{A80CD943-7971-5C25-99E0-ED8DF2185244}"/>
            </a:ext>
          </a:extLst>
        </xdr:cNvPr>
        <xdr:cNvSpPr txBox="1"/>
      </xdr:nvSpPr>
      <xdr:spPr>
        <a:xfrm>
          <a:off x="104775" y="438150"/>
          <a:ext cx="211455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a:t>
          </a:r>
          <a:r>
            <a:rPr lang="en-AU" sz="1100"/>
            <a:t>:</a:t>
          </a:r>
        </a:p>
        <a:p>
          <a:r>
            <a:rPr lang="en-AU" sz="1100"/>
            <a:t>Adjust</a:t>
          </a:r>
          <a:r>
            <a:rPr lang="en-AU" sz="1100" baseline="0"/>
            <a:t> yellow cells to change assumptions.</a:t>
          </a:r>
        </a:p>
        <a:p>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ia.pmc.gov.au/resources/guidance-assessing-impacts/regulatory-burden-measurement-frame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21E8-9542-46FE-9D28-83BE073841E3}">
  <dimension ref="B2:B28"/>
  <sheetViews>
    <sheetView zoomScale="90" zoomScaleNormal="90" workbookViewId="0">
      <selection activeCell="B6" sqref="B6"/>
    </sheetView>
  </sheetViews>
  <sheetFormatPr defaultRowHeight="15" x14ac:dyDescent="0.25"/>
  <cols>
    <col min="2" max="2" width="175.140625" customWidth="1"/>
  </cols>
  <sheetData>
    <row r="2" spans="2:2" x14ac:dyDescent="0.25">
      <c r="B2" s="50" t="s">
        <v>177</v>
      </c>
    </row>
    <row r="3" spans="2:2" ht="59.25" customHeight="1" x14ac:dyDescent="0.25">
      <c r="B3" s="23" t="s">
        <v>178</v>
      </c>
    </row>
    <row r="4" spans="2:2" x14ac:dyDescent="0.25">
      <c r="B4" t="s">
        <v>179</v>
      </c>
    </row>
    <row r="5" spans="2:2" ht="150" x14ac:dyDescent="0.25">
      <c r="B5" s="68" t="s">
        <v>192</v>
      </c>
    </row>
    <row r="6" spans="2:2" ht="75" x14ac:dyDescent="0.25">
      <c r="B6" s="71" t="s">
        <v>195</v>
      </c>
    </row>
    <row r="8" spans="2:2" x14ac:dyDescent="0.25">
      <c r="B8" s="24"/>
    </row>
    <row r="9" spans="2:2" s="51" customFormat="1" x14ac:dyDescent="0.25"/>
    <row r="10" spans="2:2" s="51" customFormat="1" x14ac:dyDescent="0.25"/>
    <row r="11" spans="2:2" s="51" customFormat="1" x14ac:dyDescent="0.25"/>
    <row r="12" spans="2:2" s="51" customFormat="1" x14ac:dyDescent="0.25"/>
    <row r="13" spans="2:2" s="51" customFormat="1" x14ac:dyDescent="0.25"/>
    <row r="14" spans="2:2" s="51" customFormat="1" x14ac:dyDescent="0.25"/>
    <row r="15" spans="2:2" s="51" customFormat="1" x14ac:dyDescent="0.25"/>
    <row r="16" spans="2:2" s="51" customFormat="1" x14ac:dyDescent="0.25"/>
    <row r="17" spans="2:2" s="51" customFormat="1" x14ac:dyDescent="0.25"/>
    <row r="18" spans="2:2" s="51" customFormat="1" x14ac:dyDescent="0.25"/>
    <row r="19" spans="2:2" s="51" customFormat="1" x14ac:dyDescent="0.25"/>
    <row r="20" spans="2:2" s="51" customFormat="1" x14ac:dyDescent="0.25"/>
    <row r="21" spans="2:2" s="51" customFormat="1" x14ac:dyDescent="0.25"/>
    <row r="22" spans="2:2" s="51" customFormat="1" x14ac:dyDescent="0.25"/>
    <row r="23" spans="2:2" s="51" customFormat="1" x14ac:dyDescent="0.25"/>
    <row r="24" spans="2:2" x14ac:dyDescent="0.25">
      <c r="B24" s="50" t="s">
        <v>182</v>
      </c>
    </row>
    <row r="25" spans="2:2" s="51" customFormat="1" x14ac:dyDescent="0.25">
      <c r="B25" s="51" t="s">
        <v>184</v>
      </c>
    </row>
    <row r="26" spans="2:2" s="51" customFormat="1" x14ac:dyDescent="0.25">
      <c r="B26" s="51" t="s">
        <v>189</v>
      </c>
    </row>
    <row r="27" spans="2:2" x14ac:dyDescent="0.25">
      <c r="B27" t="s">
        <v>190</v>
      </c>
    </row>
    <row r="28" spans="2:2" x14ac:dyDescent="0.25">
      <c r="B28" t="s">
        <v>183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51B9-2627-408F-AA35-F59768988A9C}">
  <dimension ref="A1:P274"/>
  <sheetViews>
    <sheetView showGridLines="0" tabSelected="1" zoomScale="70" zoomScaleNormal="70" workbookViewId="0">
      <pane xSplit="1" ySplit="1" topLeftCell="B5" activePane="bottomRight" state="frozen"/>
      <selection pane="topRight" activeCell="B1" sqref="B1"/>
      <selection pane="bottomLeft" activeCell="A2" sqref="A2"/>
      <selection pane="bottomRight" activeCell="I3" sqref="I3"/>
    </sheetView>
  </sheetViews>
  <sheetFormatPr defaultRowHeight="15" x14ac:dyDescent="0.25"/>
  <cols>
    <col min="1" max="1" width="35.85546875" customWidth="1"/>
    <col min="2" max="2" width="26.5703125" customWidth="1"/>
    <col min="3" max="3" width="51" customWidth="1"/>
    <col min="4" max="4" width="39.42578125" customWidth="1"/>
    <col min="5" max="5" width="25.85546875" customWidth="1"/>
    <col min="6" max="6" width="3.28515625" customWidth="1"/>
    <col min="7" max="9" width="14.28515625" customWidth="1"/>
    <col min="10" max="10" width="16.28515625" customWidth="1"/>
    <col min="11" max="11" width="18" customWidth="1"/>
    <col min="12" max="12" width="24" bestFit="1" customWidth="1"/>
    <col min="13" max="13" width="23.85546875" customWidth="1"/>
    <col min="14" max="14" width="31.28515625" style="60" customWidth="1"/>
  </cols>
  <sheetData>
    <row r="1" spans="1:16" x14ac:dyDescent="0.25">
      <c r="A1" s="35" t="s">
        <v>181</v>
      </c>
      <c r="B1" s="30"/>
      <c r="C1" s="30" t="s">
        <v>0</v>
      </c>
      <c r="D1" s="30"/>
      <c r="E1" s="30" t="s">
        <v>1</v>
      </c>
      <c r="F1" s="31"/>
      <c r="G1" s="29" t="s">
        <v>2</v>
      </c>
      <c r="H1" s="37" t="s">
        <v>3</v>
      </c>
      <c r="I1" s="38" t="s">
        <v>3</v>
      </c>
      <c r="J1" s="46" t="s">
        <v>174</v>
      </c>
      <c r="K1" s="47" t="s">
        <v>5</v>
      </c>
      <c r="L1" s="29" t="s">
        <v>4</v>
      </c>
      <c r="M1" s="52" t="s">
        <v>171</v>
      </c>
      <c r="N1" s="57" t="s">
        <v>186</v>
      </c>
      <c r="O1" s="56" t="s">
        <v>6</v>
      </c>
      <c r="P1" s="34"/>
    </row>
    <row r="2" spans="1:16" ht="113.25" customHeight="1" x14ac:dyDescent="0.25">
      <c r="A2" s="36"/>
      <c r="B2" s="30" t="s">
        <v>7</v>
      </c>
      <c r="C2" s="39" t="s">
        <v>8</v>
      </c>
      <c r="D2" s="14" t="s">
        <v>9</v>
      </c>
      <c r="E2" s="14" t="s">
        <v>10</v>
      </c>
      <c r="F2" s="40"/>
      <c r="G2" s="41" t="s">
        <v>11</v>
      </c>
      <c r="H2" s="42" t="s">
        <v>12</v>
      </c>
      <c r="I2" s="41" t="s">
        <v>13</v>
      </c>
      <c r="J2" s="38" t="s">
        <v>173</v>
      </c>
      <c r="K2" s="44" t="s">
        <v>170</v>
      </c>
      <c r="L2" s="41" t="s">
        <v>191</v>
      </c>
      <c r="M2" s="53"/>
      <c r="N2" s="58"/>
      <c r="O2" s="7" t="s">
        <v>14</v>
      </c>
      <c r="P2" s="49">
        <v>85.17</v>
      </c>
    </row>
    <row r="3" spans="1:16" ht="138.75" customHeight="1" x14ac:dyDescent="0.25">
      <c r="A3" s="32" t="s">
        <v>15</v>
      </c>
      <c r="B3" s="5" t="s">
        <v>180</v>
      </c>
      <c r="C3" s="5" t="s">
        <v>185</v>
      </c>
      <c r="D3" s="5" t="s">
        <v>16</v>
      </c>
      <c r="E3" s="4" t="s">
        <v>17</v>
      </c>
      <c r="F3" s="25"/>
      <c r="G3" s="33">
        <v>8</v>
      </c>
      <c r="H3" s="26">
        <f>G3*$P$3*$P$2</f>
        <v>25891.68</v>
      </c>
      <c r="I3" s="33">
        <v>1.5</v>
      </c>
      <c r="J3" s="33">
        <v>0</v>
      </c>
      <c r="K3" s="45">
        <f>H3*I3+J3</f>
        <v>38837.520000000004</v>
      </c>
      <c r="L3" s="69">
        <v>10</v>
      </c>
      <c r="M3" s="54">
        <f>L3*K3</f>
        <v>388375.20000000007</v>
      </c>
      <c r="N3" s="59">
        <f>M3*3</f>
        <v>1165125.6000000001</v>
      </c>
      <c r="O3" s="7" t="s">
        <v>18</v>
      </c>
      <c r="P3" s="49">
        <v>38</v>
      </c>
    </row>
    <row r="4" spans="1:16" ht="60" x14ac:dyDescent="0.25">
      <c r="A4" s="32" t="s">
        <v>19</v>
      </c>
      <c r="B4" s="5" t="s">
        <v>20</v>
      </c>
      <c r="C4" s="5" t="s">
        <v>172</v>
      </c>
      <c r="D4" s="5" t="s">
        <v>188</v>
      </c>
      <c r="E4" s="4" t="s">
        <v>17</v>
      </c>
      <c r="F4" s="25"/>
      <c r="G4" s="33">
        <v>3</v>
      </c>
      <c r="H4" s="26">
        <f>G4*$P$3*$P$2</f>
        <v>9709.380000000001</v>
      </c>
      <c r="I4" s="33">
        <v>1.5</v>
      </c>
      <c r="J4" s="33">
        <v>0</v>
      </c>
      <c r="K4" s="45">
        <f t="shared" ref="K4:K8" si="0">H4*I4+J4</f>
        <v>14564.070000000002</v>
      </c>
      <c r="L4" s="69">
        <v>73</v>
      </c>
      <c r="M4" s="54">
        <f>L4*K4</f>
        <v>1063177.1100000001</v>
      </c>
      <c r="N4" s="61">
        <f>M4*10</f>
        <v>10631771.100000001</v>
      </c>
    </row>
    <row r="5" spans="1:16" ht="60" x14ac:dyDescent="0.25">
      <c r="A5" s="32" t="s">
        <v>21</v>
      </c>
      <c r="B5" s="5" t="s">
        <v>22</v>
      </c>
      <c r="C5" s="5" t="s">
        <v>175</v>
      </c>
      <c r="D5" s="5" t="s">
        <v>23</v>
      </c>
      <c r="E5" s="4" t="s">
        <v>17</v>
      </c>
      <c r="F5" s="25"/>
      <c r="G5" s="33">
        <v>2.2000000000000002</v>
      </c>
      <c r="H5" s="26">
        <f>G5*$P$3*$P$2</f>
        <v>7120.2120000000004</v>
      </c>
      <c r="I5" s="33">
        <v>1.5</v>
      </c>
      <c r="J5" s="33">
        <v>0</v>
      </c>
      <c r="K5" s="45">
        <f t="shared" si="0"/>
        <v>10680.318000000001</v>
      </c>
      <c r="L5" s="69"/>
      <c r="M5" s="54">
        <f>L5*K5</f>
        <v>0</v>
      </c>
      <c r="N5" s="61">
        <f t="shared" ref="N5:N8" si="1">M5*10</f>
        <v>0</v>
      </c>
    </row>
    <row r="6" spans="1:16" ht="210" x14ac:dyDescent="0.25">
      <c r="A6" s="32" t="s">
        <v>24</v>
      </c>
      <c r="B6" s="5" t="s">
        <v>25</v>
      </c>
      <c r="C6" s="70" t="s">
        <v>193</v>
      </c>
      <c r="D6" s="5" t="s">
        <v>26</v>
      </c>
      <c r="E6" s="4" t="s">
        <v>17</v>
      </c>
      <c r="F6" s="25"/>
      <c r="G6" s="33">
        <v>9</v>
      </c>
      <c r="H6" s="26">
        <f t="shared" ref="H6:H8" si="2">G6*$P$3*$P$2</f>
        <v>29128.14</v>
      </c>
      <c r="I6" s="33">
        <v>2.5</v>
      </c>
      <c r="J6" s="43">
        <v>8000</v>
      </c>
      <c r="K6" s="45">
        <f t="shared" si="0"/>
        <v>80820.350000000006</v>
      </c>
      <c r="L6" s="69">
        <v>124</v>
      </c>
      <c r="M6" s="54">
        <f>L6*K6</f>
        <v>10021723.4</v>
      </c>
      <c r="N6" s="61">
        <f t="shared" si="1"/>
        <v>100217234</v>
      </c>
    </row>
    <row r="7" spans="1:16" ht="180" x14ac:dyDescent="0.25">
      <c r="A7" s="32" t="s">
        <v>27</v>
      </c>
      <c r="B7" s="5" t="s">
        <v>28</v>
      </c>
      <c r="C7" s="70" t="s">
        <v>194</v>
      </c>
      <c r="D7" s="5" t="s">
        <v>26</v>
      </c>
      <c r="E7" s="4" t="s">
        <v>17</v>
      </c>
      <c r="F7" s="25"/>
      <c r="G7" s="33">
        <v>8.8000000000000007</v>
      </c>
      <c r="H7" s="26">
        <f t="shared" si="2"/>
        <v>28480.848000000002</v>
      </c>
      <c r="I7" s="33">
        <v>2</v>
      </c>
      <c r="J7" s="33">
        <v>0</v>
      </c>
      <c r="K7" s="45">
        <f t="shared" si="0"/>
        <v>56961.696000000004</v>
      </c>
      <c r="L7" s="69">
        <v>124</v>
      </c>
      <c r="M7" s="54">
        <f>L7*K7</f>
        <v>7063250.3040000005</v>
      </c>
      <c r="N7" s="61">
        <f t="shared" si="1"/>
        <v>70632503.040000007</v>
      </c>
    </row>
    <row r="8" spans="1:16" ht="60" x14ac:dyDescent="0.25">
      <c r="A8" s="32" t="s">
        <v>29</v>
      </c>
      <c r="B8" s="5" t="s">
        <v>30</v>
      </c>
      <c r="C8" s="5" t="s">
        <v>176</v>
      </c>
      <c r="D8" s="5" t="s">
        <v>16</v>
      </c>
      <c r="E8" s="4" t="s">
        <v>17</v>
      </c>
      <c r="F8" s="25"/>
      <c r="G8" s="33">
        <v>2.2999999999999998</v>
      </c>
      <c r="H8" s="26">
        <f t="shared" si="2"/>
        <v>7443.8579999999993</v>
      </c>
      <c r="I8" s="33">
        <v>1.5</v>
      </c>
      <c r="J8" s="33">
        <v>0</v>
      </c>
      <c r="K8" s="45">
        <f t="shared" si="0"/>
        <v>11165.786999999998</v>
      </c>
      <c r="L8" s="69">
        <v>124</v>
      </c>
      <c r="M8" s="54">
        <f t="shared" ref="M8" si="3">L8*K8</f>
        <v>1384557.5879999998</v>
      </c>
      <c r="N8" s="61">
        <f t="shared" si="1"/>
        <v>13845575.879999997</v>
      </c>
    </row>
    <row r="9" spans="1:16" ht="47.25" customHeight="1" x14ac:dyDescent="0.25">
      <c r="A9" s="32" t="s">
        <v>31</v>
      </c>
      <c r="B9" s="5" t="s">
        <v>30</v>
      </c>
      <c r="C9" s="5" t="s">
        <v>32</v>
      </c>
      <c r="D9" s="5" t="s">
        <v>32</v>
      </c>
      <c r="E9" s="4" t="s">
        <v>17</v>
      </c>
      <c r="F9" s="22"/>
      <c r="G9" s="4" t="s">
        <v>17</v>
      </c>
      <c r="H9" s="26" t="s">
        <v>17</v>
      </c>
      <c r="I9" s="4" t="s">
        <v>17</v>
      </c>
      <c r="J9" s="4" t="s">
        <v>17</v>
      </c>
      <c r="K9" s="4" t="s">
        <v>17</v>
      </c>
      <c r="L9" s="69" t="s">
        <v>17</v>
      </c>
      <c r="M9" s="54"/>
    </row>
    <row r="10" spans="1:16" x14ac:dyDescent="0.25">
      <c r="G10" s="48" t="s">
        <v>33</v>
      </c>
      <c r="H10" s="27"/>
      <c r="I10" s="27"/>
      <c r="J10" s="27"/>
      <c r="K10" s="28">
        <f>SUM(K3:K9)</f>
        <v>213029.74100000001</v>
      </c>
      <c r="L10" s="27"/>
      <c r="M10" s="55">
        <f>SUM(M3:M9)</f>
        <v>19921083.602000002</v>
      </c>
      <c r="N10" s="66">
        <f>SUM(N3:N9)</f>
        <v>196492209.62</v>
      </c>
    </row>
    <row r="11" spans="1:16" x14ac:dyDescent="0.25">
      <c r="A11" s="6"/>
      <c r="B11" s="7"/>
      <c r="C11" s="2"/>
      <c r="D11" s="8"/>
      <c r="E11" s="3"/>
      <c r="N11" s="67"/>
    </row>
    <row r="12" spans="1:16" x14ac:dyDescent="0.25">
      <c r="A12" s="21" t="s">
        <v>34</v>
      </c>
      <c r="B12" s="10"/>
      <c r="C12" s="11" t="s">
        <v>35</v>
      </c>
      <c r="D12" s="12"/>
      <c r="E12" s="13"/>
      <c r="N12" s="67"/>
    </row>
    <row r="13" spans="1:16" ht="60" x14ac:dyDescent="0.25">
      <c r="A13" s="14" t="s">
        <v>36</v>
      </c>
      <c r="B13" s="9" t="s">
        <v>37</v>
      </c>
      <c r="C13" s="15"/>
      <c r="D13" s="16"/>
      <c r="E13" s="17"/>
      <c r="H13" s="62" t="s">
        <v>187</v>
      </c>
      <c r="I13" s="63"/>
      <c r="J13" s="63"/>
      <c r="K13" s="63"/>
      <c r="L13" s="64">
        <f>N10/10</f>
        <v>19649220.962000001</v>
      </c>
      <c r="M13" s="65"/>
      <c r="N13" s="67"/>
    </row>
    <row r="14" spans="1:16" ht="90" x14ac:dyDescent="0.25">
      <c r="A14" s="14" t="s">
        <v>38</v>
      </c>
      <c r="B14" s="9" t="s">
        <v>39</v>
      </c>
      <c r="C14" s="15"/>
      <c r="D14" s="16"/>
      <c r="E14" s="17"/>
      <c r="N14" s="67"/>
    </row>
    <row r="15" spans="1:16" ht="30" x14ac:dyDescent="0.25">
      <c r="A15" s="14" t="s">
        <v>40</v>
      </c>
      <c r="B15" s="9" t="s">
        <v>39</v>
      </c>
      <c r="C15" s="15"/>
      <c r="D15" s="16"/>
      <c r="E15" s="17"/>
      <c r="N15" s="67"/>
    </row>
    <row r="16" spans="1:16" ht="30" x14ac:dyDescent="0.25">
      <c r="A16" s="14" t="s">
        <v>41</v>
      </c>
      <c r="B16" s="9" t="s">
        <v>39</v>
      </c>
      <c r="C16" s="18"/>
      <c r="D16" s="19"/>
      <c r="E16" s="20"/>
      <c r="N16" s="67"/>
    </row>
    <row r="17" spans="1:14" x14ac:dyDescent="0.25">
      <c r="N17" s="67"/>
    </row>
    <row r="18" spans="1:14" x14ac:dyDescent="0.25">
      <c r="A18" s="1" t="s">
        <v>42</v>
      </c>
      <c r="N18" s="67"/>
    </row>
    <row r="19" spans="1:14" x14ac:dyDescent="0.25">
      <c r="N19" s="67"/>
    </row>
    <row r="20" spans="1:14" x14ac:dyDescent="0.25">
      <c r="N20" s="67"/>
    </row>
    <row r="21" spans="1:14" x14ac:dyDescent="0.25">
      <c r="N21" s="67"/>
    </row>
    <row r="22" spans="1:14" x14ac:dyDescent="0.25">
      <c r="N22" s="67"/>
    </row>
    <row r="23" spans="1:14" x14ac:dyDescent="0.25">
      <c r="N23" s="67"/>
    </row>
    <row r="24" spans="1:14" x14ac:dyDescent="0.25">
      <c r="N24" s="67"/>
    </row>
    <row r="25" spans="1:14" x14ac:dyDescent="0.25">
      <c r="N25" s="67"/>
    </row>
    <row r="26" spans="1:14" x14ac:dyDescent="0.25">
      <c r="N26" s="67"/>
    </row>
    <row r="27" spans="1:14" x14ac:dyDescent="0.25">
      <c r="N27" s="67"/>
    </row>
    <row r="28" spans="1:14" x14ac:dyDescent="0.25">
      <c r="N28" s="67"/>
    </row>
    <row r="29" spans="1:14" x14ac:dyDescent="0.25">
      <c r="N29" s="67"/>
    </row>
    <row r="30" spans="1:14" x14ac:dyDescent="0.25">
      <c r="N30" s="67"/>
    </row>
    <row r="31" spans="1:14" x14ac:dyDescent="0.25">
      <c r="N31" s="67"/>
    </row>
    <row r="32" spans="1:14" x14ac:dyDescent="0.25">
      <c r="N32" s="67"/>
    </row>
    <row r="33" spans="14:14" x14ac:dyDescent="0.25">
      <c r="N33" s="67"/>
    </row>
    <row r="34" spans="14:14" x14ac:dyDescent="0.25">
      <c r="N34" s="67"/>
    </row>
    <row r="35" spans="14:14" x14ac:dyDescent="0.25">
      <c r="N35" s="67"/>
    </row>
    <row r="36" spans="14:14" x14ac:dyDescent="0.25">
      <c r="N36" s="67"/>
    </row>
    <row r="37" spans="14:14" x14ac:dyDescent="0.25">
      <c r="N37" s="67"/>
    </row>
    <row r="38" spans="14:14" x14ac:dyDescent="0.25">
      <c r="N38" s="67"/>
    </row>
    <row r="39" spans="14:14" x14ac:dyDescent="0.25">
      <c r="N39" s="67"/>
    </row>
    <row r="40" spans="14:14" x14ac:dyDescent="0.25">
      <c r="N40" s="67"/>
    </row>
    <row r="41" spans="14:14" x14ac:dyDescent="0.25">
      <c r="N41" s="67"/>
    </row>
    <row r="42" spans="14:14" x14ac:dyDescent="0.25">
      <c r="N42" s="67"/>
    </row>
    <row r="43" spans="14:14" x14ac:dyDescent="0.25">
      <c r="N43" s="67"/>
    </row>
    <row r="44" spans="14:14" x14ac:dyDescent="0.25">
      <c r="N44" s="67"/>
    </row>
    <row r="45" spans="14:14" x14ac:dyDescent="0.25">
      <c r="N45" s="67"/>
    </row>
    <row r="46" spans="14:14" x14ac:dyDescent="0.25">
      <c r="N46" s="67"/>
    </row>
    <row r="47" spans="14:14" x14ac:dyDescent="0.25">
      <c r="N47" s="67"/>
    </row>
    <row r="48" spans="14:14" x14ac:dyDescent="0.25">
      <c r="N48" s="67"/>
    </row>
    <row r="49" spans="14:14" x14ac:dyDescent="0.25">
      <c r="N49" s="67"/>
    </row>
    <row r="50" spans="14:14" x14ac:dyDescent="0.25">
      <c r="N50" s="67"/>
    </row>
    <row r="51" spans="14:14" x14ac:dyDescent="0.25">
      <c r="N51" s="67"/>
    </row>
    <row r="52" spans="14:14" x14ac:dyDescent="0.25">
      <c r="N52" s="67"/>
    </row>
    <row r="53" spans="14:14" x14ac:dyDescent="0.25">
      <c r="N53" s="67"/>
    </row>
    <row r="54" spans="14:14" x14ac:dyDescent="0.25">
      <c r="N54" s="67"/>
    </row>
    <row r="55" spans="14:14" x14ac:dyDescent="0.25">
      <c r="N55" s="67"/>
    </row>
    <row r="56" spans="14:14" x14ac:dyDescent="0.25">
      <c r="N56" s="67"/>
    </row>
    <row r="57" spans="14:14" x14ac:dyDescent="0.25">
      <c r="N57" s="67"/>
    </row>
    <row r="58" spans="14:14" x14ac:dyDescent="0.25">
      <c r="N58" s="67"/>
    </row>
    <row r="59" spans="14:14" x14ac:dyDescent="0.25">
      <c r="N59" s="67"/>
    </row>
    <row r="60" spans="14:14" x14ac:dyDescent="0.25">
      <c r="N60" s="67"/>
    </row>
    <row r="61" spans="14:14" x14ac:dyDescent="0.25">
      <c r="N61" s="67"/>
    </row>
    <row r="62" spans="14:14" x14ac:dyDescent="0.25">
      <c r="N62" s="67"/>
    </row>
    <row r="63" spans="14:14" x14ac:dyDescent="0.25">
      <c r="N63" s="67"/>
    </row>
    <row r="64" spans="14:14" x14ac:dyDescent="0.25">
      <c r="N64" s="67"/>
    </row>
    <row r="65" spans="14:14" x14ac:dyDescent="0.25">
      <c r="N65" s="67"/>
    </row>
    <row r="66" spans="14:14" x14ac:dyDescent="0.25">
      <c r="N66" s="67"/>
    </row>
    <row r="67" spans="14:14" x14ac:dyDescent="0.25">
      <c r="N67" s="67"/>
    </row>
    <row r="68" spans="14:14" x14ac:dyDescent="0.25">
      <c r="N68" s="67"/>
    </row>
    <row r="69" spans="14:14" x14ac:dyDescent="0.25">
      <c r="N69" s="67"/>
    </row>
    <row r="70" spans="14:14" x14ac:dyDescent="0.25">
      <c r="N70" s="67"/>
    </row>
    <row r="71" spans="14:14" x14ac:dyDescent="0.25">
      <c r="N71" s="67"/>
    </row>
    <row r="72" spans="14:14" x14ac:dyDescent="0.25">
      <c r="N72" s="67"/>
    </row>
    <row r="73" spans="14:14" x14ac:dyDescent="0.25">
      <c r="N73" s="67"/>
    </row>
    <row r="74" spans="14:14" x14ac:dyDescent="0.25">
      <c r="N74" s="67"/>
    </row>
    <row r="75" spans="14:14" x14ac:dyDescent="0.25">
      <c r="N75" s="67"/>
    </row>
    <row r="76" spans="14:14" x14ac:dyDescent="0.25">
      <c r="N76" s="67"/>
    </row>
    <row r="77" spans="14:14" x14ac:dyDescent="0.25">
      <c r="N77" s="67"/>
    </row>
    <row r="78" spans="14:14" x14ac:dyDescent="0.25">
      <c r="N78" s="67"/>
    </row>
    <row r="79" spans="14:14" x14ac:dyDescent="0.25">
      <c r="N79" s="67"/>
    </row>
    <row r="80" spans="14:14" x14ac:dyDescent="0.25">
      <c r="N80" s="67"/>
    </row>
    <row r="81" spans="14:14" x14ac:dyDescent="0.25">
      <c r="N81" s="67"/>
    </row>
    <row r="82" spans="14:14" x14ac:dyDescent="0.25">
      <c r="N82" s="67"/>
    </row>
    <row r="83" spans="14:14" x14ac:dyDescent="0.25">
      <c r="N83" s="67"/>
    </row>
    <row r="84" spans="14:14" x14ac:dyDescent="0.25">
      <c r="N84" s="67"/>
    </row>
    <row r="85" spans="14:14" x14ac:dyDescent="0.25">
      <c r="N85" s="67"/>
    </row>
    <row r="86" spans="14:14" x14ac:dyDescent="0.25">
      <c r="N86" s="67"/>
    </row>
    <row r="87" spans="14:14" x14ac:dyDescent="0.25">
      <c r="N87" s="67"/>
    </row>
    <row r="88" spans="14:14" x14ac:dyDescent="0.25">
      <c r="N88" s="67"/>
    </row>
    <row r="89" spans="14:14" x14ac:dyDescent="0.25">
      <c r="N89" s="67"/>
    </row>
    <row r="90" spans="14:14" x14ac:dyDescent="0.25">
      <c r="N90" s="67"/>
    </row>
    <row r="91" spans="14:14" x14ac:dyDescent="0.25">
      <c r="N91" s="67"/>
    </row>
    <row r="92" spans="14:14" x14ac:dyDescent="0.25">
      <c r="N92" s="67"/>
    </row>
    <row r="93" spans="14:14" x14ac:dyDescent="0.25">
      <c r="N93" s="67"/>
    </row>
    <row r="94" spans="14:14" x14ac:dyDescent="0.25">
      <c r="N94" s="67"/>
    </row>
    <row r="95" spans="14:14" x14ac:dyDescent="0.25">
      <c r="N95" s="67"/>
    </row>
    <row r="96" spans="14:14" x14ac:dyDescent="0.25">
      <c r="N96" s="67"/>
    </row>
    <row r="97" spans="14:14" x14ac:dyDescent="0.25">
      <c r="N97" s="67"/>
    </row>
    <row r="98" spans="14:14" x14ac:dyDescent="0.25">
      <c r="N98" s="67"/>
    </row>
    <row r="99" spans="14:14" x14ac:dyDescent="0.25">
      <c r="N99" s="67"/>
    </row>
    <row r="100" spans="14:14" x14ac:dyDescent="0.25">
      <c r="N100" s="67"/>
    </row>
    <row r="101" spans="14:14" x14ac:dyDescent="0.25">
      <c r="N101" s="67"/>
    </row>
    <row r="102" spans="14:14" x14ac:dyDescent="0.25">
      <c r="N102" s="67"/>
    </row>
    <row r="103" spans="14:14" x14ac:dyDescent="0.25">
      <c r="N103" s="67"/>
    </row>
    <row r="104" spans="14:14" x14ac:dyDescent="0.25">
      <c r="N104" s="67"/>
    </row>
    <row r="105" spans="14:14" x14ac:dyDescent="0.25">
      <c r="N105" s="67"/>
    </row>
    <row r="106" spans="14:14" x14ac:dyDescent="0.25">
      <c r="N106" s="67"/>
    </row>
    <row r="107" spans="14:14" x14ac:dyDescent="0.25">
      <c r="N107" s="67"/>
    </row>
    <row r="108" spans="14:14" x14ac:dyDescent="0.25">
      <c r="N108" s="67"/>
    </row>
    <row r="109" spans="14:14" x14ac:dyDescent="0.25">
      <c r="N109" s="67"/>
    </row>
    <row r="110" spans="14:14" x14ac:dyDescent="0.25">
      <c r="N110" s="67"/>
    </row>
    <row r="111" spans="14:14" x14ac:dyDescent="0.25">
      <c r="N111" s="67"/>
    </row>
    <row r="112" spans="14:14" x14ac:dyDescent="0.25">
      <c r="N112" s="67"/>
    </row>
    <row r="113" spans="14:14" x14ac:dyDescent="0.25">
      <c r="N113" s="67"/>
    </row>
    <row r="114" spans="14:14" x14ac:dyDescent="0.25">
      <c r="N114" s="67"/>
    </row>
    <row r="115" spans="14:14" x14ac:dyDescent="0.25">
      <c r="N115" s="67"/>
    </row>
    <row r="116" spans="14:14" x14ac:dyDescent="0.25">
      <c r="N116" s="67"/>
    </row>
    <row r="117" spans="14:14" x14ac:dyDescent="0.25">
      <c r="N117" s="67"/>
    </row>
    <row r="118" spans="14:14" x14ac:dyDescent="0.25">
      <c r="N118" s="67"/>
    </row>
    <row r="119" spans="14:14" x14ac:dyDescent="0.25">
      <c r="N119" s="67"/>
    </row>
    <row r="120" spans="14:14" x14ac:dyDescent="0.25">
      <c r="N120" s="67"/>
    </row>
    <row r="121" spans="14:14" x14ac:dyDescent="0.25">
      <c r="N121" s="67"/>
    </row>
    <row r="122" spans="14:14" x14ac:dyDescent="0.25">
      <c r="N122" s="67"/>
    </row>
    <row r="123" spans="14:14" x14ac:dyDescent="0.25">
      <c r="N123" s="67"/>
    </row>
    <row r="124" spans="14:14" x14ac:dyDescent="0.25">
      <c r="N124" s="67"/>
    </row>
    <row r="125" spans="14:14" x14ac:dyDescent="0.25">
      <c r="N125" s="67"/>
    </row>
    <row r="126" spans="14:14" x14ac:dyDescent="0.25">
      <c r="N126" s="67"/>
    </row>
    <row r="127" spans="14:14" x14ac:dyDescent="0.25">
      <c r="N127" s="67"/>
    </row>
    <row r="128" spans="14:14" x14ac:dyDescent="0.25">
      <c r="N128" s="67"/>
    </row>
    <row r="129" spans="14:14" x14ac:dyDescent="0.25">
      <c r="N129" s="67"/>
    </row>
    <row r="130" spans="14:14" x14ac:dyDescent="0.25">
      <c r="N130" s="67"/>
    </row>
    <row r="131" spans="14:14" x14ac:dyDescent="0.25">
      <c r="N131" s="67"/>
    </row>
    <row r="132" spans="14:14" x14ac:dyDescent="0.25">
      <c r="N132" s="67"/>
    </row>
    <row r="133" spans="14:14" x14ac:dyDescent="0.25">
      <c r="N133" s="67"/>
    </row>
    <row r="134" spans="14:14" x14ac:dyDescent="0.25">
      <c r="N134" s="67"/>
    </row>
    <row r="135" spans="14:14" x14ac:dyDescent="0.25">
      <c r="N135" s="67"/>
    </row>
    <row r="136" spans="14:14" x14ac:dyDescent="0.25">
      <c r="N136" s="67"/>
    </row>
    <row r="137" spans="14:14" x14ac:dyDescent="0.25">
      <c r="N137" s="67"/>
    </row>
    <row r="138" spans="14:14" x14ac:dyDescent="0.25">
      <c r="N138" s="67"/>
    </row>
    <row r="139" spans="14:14" x14ac:dyDescent="0.25">
      <c r="N139" s="67"/>
    </row>
    <row r="140" spans="14:14" x14ac:dyDescent="0.25">
      <c r="N140" s="67"/>
    </row>
    <row r="141" spans="14:14" x14ac:dyDescent="0.25">
      <c r="N141" s="67"/>
    </row>
    <row r="142" spans="14:14" x14ac:dyDescent="0.25">
      <c r="N142" s="67"/>
    </row>
    <row r="143" spans="14:14" x14ac:dyDescent="0.25">
      <c r="N143" s="67"/>
    </row>
    <row r="144" spans="14:14" x14ac:dyDescent="0.25">
      <c r="N144" s="67"/>
    </row>
    <row r="145" spans="14:14" x14ac:dyDescent="0.25">
      <c r="N145" s="67"/>
    </row>
    <row r="146" spans="14:14" x14ac:dyDescent="0.25">
      <c r="N146" s="67"/>
    </row>
    <row r="147" spans="14:14" x14ac:dyDescent="0.25">
      <c r="N147" s="67"/>
    </row>
    <row r="148" spans="14:14" x14ac:dyDescent="0.25">
      <c r="N148" s="67"/>
    </row>
    <row r="149" spans="14:14" x14ac:dyDescent="0.25">
      <c r="N149" s="67"/>
    </row>
    <row r="150" spans="14:14" x14ac:dyDescent="0.25">
      <c r="N150" s="67"/>
    </row>
    <row r="151" spans="14:14" x14ac:dyDescent="0.25">
      <c r="N151" s="67"/>
    </row>
    <row r="152" spans="14:14" x14ac:dyDescent="0.25">
      <c r="N152" s="67"/>
    </row>
    <row r="153" spans="14:14" x14ac:dyDescent="0.25">
      <c r="N153" s="67"/>
    </row>
    <row r="154" spans="14:14" x14ac:dyDescent="0.25">
      <c r="N154" s="67"/>
    </row>
    <row r="155" spans="14:14" x14ac:dyDescent="0.25">
      <c r="N155" s="67"/>
    </row>
    <row r="156" spans="14:14" x14ac:dyDescent="0.25">
      <c r="N156" s="67"/>
    </row>
    <row r="157" spans="14:14" x14ac:dyDescent="0.25">
      <c r="N157" s="67"/>
    </row>
    <row r="158" spans="14:14" x14ac:dyDescent="0.25">
      <c r="N158" s="67"/>
    </row>
    <row r="159" spans="14:14" x14ac:dyDescent="0.25">
      <c r="N159" s="67"/>
    </row>
    <row r="160" spans="14:14" x14ac:dyDescent="0.25">
      <c r="N160" s="67"/>
    </row>
    <row r="161" spans="14:14" x14ac:dyDescent="0.25">
      <c r="N161" s="67"/>
    </row>
    <row r="162" spans="14:14" x14ac:dyDescent="0.25">
      <c r="N162" s="67"/>
    </row>
    <row r="163" spans="14:14" x14ac:dyDescent="0.25">
      <c r="N163" s="67"/>
    </row>
    <row r="164" spans="14:14" x14ac:dyDescent="0.25">
      <c r="N164" s="67"/>
    </row>
    <row r="165" spans="14:14" x14ac:dyDescent="0.25">
      <c r="N165" s="67"/>
    </row>
    <row r="166" spans="14:14" x14ac:dyDescent="0.25">
      <c r="N166" s="67"/>
    </row>
    <row r="167" spans="14:14" x14ac:dyDescent="0.25">
      <c r="N167" s="67"/>
    </row>
    <row r="168" spans="14:14" x14ac:dyDescent="0.25">
      <c r="N168" s="67"/>
    </row>
    <row r="169" spans="14:14" x14ac:dyDescent="0.25">
      <c r="N169" s="67"/>
    </row>
    <row r="170" spans="14:14" x14ac:dyDescent="0.25">
      <c r="N170" s="67"/>
    </row>
    <row r="171" spans="14:14" x14ac:dyDescent="0.25">
      <c r="N171" s="67"/>
    </row>
    <row r="172" spans="14:14" x14ac:dyDescent="0.25">
      <c r="N172" s="67"/>
    </row>
    <row r="173" spans="14:14" x14ac:dyDescent="0.25">
      <c r="N173" s="67"/>
    </row>
    <row r="174" spans="14:14" x14ac:dyDescent="0.25">
      <c r="N174" s="67"/>
    </row>
    <row r="175" spans="14:14" x14ac:dyDescent="0.25">
      <c r="N175" s="67"/>
    </row>
    <row r="176" spans="14:14" x14ac:dyDescent="0.25">
      <c r="N176" s="67"/>
    </row>
    <row r="177" spans="14:14" x14ac:dyDescent="0.25">
      <c r="N177" s="67"/>
    </row>
    <row r="178" spans="14:14" x14ac:dyDescent="0.25">
      <c r="N178" s="67"/>
    </row>
    <row r="179" spans="14:14" x14ac:dyDescent="0.25">
      <c r="N179" s="67"/>
    </row>
    <row r="180" spans="14:14" x14ac:dyDescent="0.25">
      <c r="N180" s="67"/>
    </row>
    <row r="181" spans="14:14" x14ac:dyDescent="0.25">
      <c r="N181" s="67"/>
    </row>
    <row r="182" spans="14:14" x14ac:dyDescent="0.25">
      <c r="N182" s="67"/>
    </row>
    <row r="183" spans="14:14" x14ac:dyDescent="0.25">
      <c r="N183" s="67"/>
    </row>
    <row r="184" spans="14:14" x14ac:dyDescent="0.25">
      <c r="N184" s="67"/>
    </row>
    <row r="185" spans="14:14" x14ac:dyDescent="0.25">
      <c r="N185" s="67"/>
    </row>
    <row r="186" spans="14:14" x14ac:dyDescent="0.25">
      <c r="N186" s="67"/>
    </row>
    <row r="187" spans="14:14" x14ac:dyDescent="0.25">
      <c r="N187" s="67"/>
    </row>
    <row r="188" spans="14:14" x14ac:dyDescent="0.25">
      <c r="N188" s="67"/>
    </row>
    <row r="189" spans="14:14" x14ac:dyDescent="0.25">
      <c r="N189" s="67"/>
    </row>
    <row r="190" spans="14:14" x14ac:dyDescent="0.25">
      <c r="N190" s="67"/>
    </row>
    <row r="191" spans="14:14" x14ac:dyDescent="0.25">
      <c r="N191" s="67"/>
    </row>
    <row r="192" spans="14:14" x14ac:dyDescent="0.25">
      <c r="N192" s="67"/>
    </row>
    <row r="193" spans="14:14" x14ac:dyDescent="0.25">
      <c r="N193" s="67"/>
    </row>
    <row r="194" spans="14:14" x14ac:dyDescent="0.25">
      <c r="N194" s="67"/>
    </row>
    <row r="195" spans="14:14" x14ac:dyDescent="0.25">
      <c r="N195" s="67"/>
    </row>
    <row r="196" spans="14:14" x14ac:dyDescent="0.25">
      <c r="N196" s="67"/>
    </row>
    <row r="197" spans="14:14" x14ac:dyDescent="0.25">
      <c r="N197" s="67"/>
    </row>
    <row r="198" spans="14:14" x14ac:dyDescent="0.25">
      <c r="N198" s="67"/>
    </row>
    <row r="199" spans="14:14" x14ac:dyDescent="0.25">
      <c r="N199" s="67"/>
    </row>
    <row r="200" spans="14:14" x14ac:dyDescent="0.25">
      <c r="N200" s="67"/>
    </row>
    <row r="201" spans="14:14" x14ac:dyDescent="0.25">
      <c r="N201" s="67"/>
    </row>
    <row r="202" spans="14:14" x14ac:dyDescent="0.25">
      <c r="N202" s="67"/>
    </row>
    <row r="203" spans="14:14" x14ac:dyDescent="0.25">
      <c r="N203" s="67"/>
    </row>
    <row r="204" spans="14:14" x14ac:dyDescent="0.25">
      <c r="N204" s="67"/>
    </row>
    <row r="205" spans="14:14" x14ac:dyDescent="0.25">
      <c r="N205" s="67"/>
    </row>
    <row r="206" spans="14:14" x14ac:dyDescent="0.25">
      <c r="N206" s="67"/>
    </row>
    <row r="207" spans="14:14" x14ac:dyDescent="0.25">
      <c r="N207" s="67"/>
    </row>
    <row r="208" spans="14:14" x14ac:dyDescent="0.25">
      <c r="N208" s="67"/>
    </row>
    <row r="209" spans="14:14" x14ac:dyDescent="0.25">
      <c r="N209" s="67"/>
    </row>
    <row r="210" spans="14:14" x14ac:dyDescent="0.25">
      <c r="N210" s="67"/>
    </row>
    <row r="211" spans="14:14" x14ac:dyDescent="0.25">
      <c r="N211" s="67"/>
    </row>
    <row r="212" spans="14:14" x14ac:dyDescent="0.25">
      <c r="N212" s="67"/>
    </row>
    <row r="213" spans="14:14" x14ac:dyDescent="0.25">
      <c r="N213" s="67"/>
    </row>
    <row r="214" spans="14:14" x14ac:dyDescent="0.25">
      <c r="N214" s="67"/>
    </row>
    <row r="215" spans="14:14" x14ac:dyDescent="0.25">
      <c r="N215" s="67"/>
    </row>
    <row r="216" spans="14:14" x14ac:dyDescent="0.25">
      <c r="N216" s="67"/>
    </row>
    <row r="217" spans="14:14" x14ac:dyDescent="0.25">
      <c r="N217" s="67"/>
    </row>
    <row r="218" spans="14:14" x14ac:dyDescent="0.25">
      <c r="N218" s="67"/>
    </row>
    <row r="219" spans="14:14" x14ac:dyDescent="0.25">
      <c r="N219" s="67"/>
    </row>
    <row r="220" spans="14:14" x14ac:dyDescent="0.25">
      <c r="N220" s="67"/>
    </row>
    <row r="221" spans="14:14" x14ac:dyDescent="0.25">
      <c r="N221" s="67"/>
    </row>
    <row r="222" spans="14:14" x14ac:dyDescent="0.25">
      <c r="N222" s="67"/>
    </row>
    <row r="223" spans="14:14" x14ac:dyDescent="0.25">
      <c r="N223" s="67"/>
    </row>
    <row r="224" spans="14:14" x14ac:dyDescent="0.25">
      <c r="N224" s="67"/>
    </row>
    <row r="225" spans="14:14" x14ac:dyDescent="0.25">
      <c r="N225" s="67"/>
    </row>
    <row r="226" spans="14:14" x14ac:dyDescent="0.25">
      <c r="N226" s="67"/>
    </row>
    <row r="227" spans="14:14" x14ac:dyDescent="0.25">
      <c r="N227" s="67"/>
    </row>
    <row r="228" spans="14:14" x14ac:dyDescent="0.25">
      <c r="N228" s="67"/>
    </row>
    <row r="229" spans="14:14" x14ac:dyDescent="0.25">
      <c r="N229" s="67"/>
    </row>
    <row r="230" spans="14:14" x14ac:dyDescent="0.25">
      <c r="N230" s="67"/>
    </row>
    <row r="231" spans="14:14" x14ac:dyDescent="0.25">
      <c r="N231" s="67"/>
    </row>
    <row r="232" spans="14:14" x14ac:dyDescent="0.25">
      <c r="N232" s="67"/>
    </row>
    <row r="233" spans="14:14" x14ac:dyDescent="0.25">
      <c r="N233" s="67"/>
    </row>
    <row r="234" spans="14:14" x14ac:dyDescent="0.25">
      <c r="N234" s="67"/>
    </row>
    <row r="235" spans="14:14" x14ac:dyDescent="0.25">
      <c r="N235" s="67"/>
    </row>
    <row r="236" spans="14:14" x14ac:dyDescent="0.25">
      <c r="N236" s="67"/>
    </row>
    <row r="237" spans="14:14" x14ac:dyDescent="0.25">
      <c r="N237" s="67"/>
    </row>
    <row r="238" spans="14:14" x14ac:dyDescent="0.25">
      <c r="N238" s="67"/>
    </row>
    <row r="239" spans="14:14" x14ac:dyDescent="0.25">
      <c r="N239" s="67"/>
    </row>
    <row r="240" spans="14:14" x14ac:dyDescent="0.25">
      <c r="N240" s="67"/>
    </row>
    <row r="241" spans="14:14" x14ac:dyDescent="0.25">
      <c r="N241" s="67"/>
    </row>
    <row r="242" spans="14:14" x14ac:dyDescent="0.25">
      <c r="N242" s="67"/>
    </row>
    <row r="243" spans="14:14" x14ac:dyDescent="0.25">
      <c r="N243" s="67"/>
    </row>
    <row r="244" spans="14:14" x14ac:dyDescent="0.25">
      <c r="N244" s="67"/>
    </row>
    <row r="245" spans="14:14" x14ac:dyDescent="0.25">
      <c r="N245" s="67"/>
    </row>
    <row r="246" spans="14:14" x14ac:dyDescent="0.25">
      <c r="N246" s="67"/>
    </row>
    <row r="247" spans="14:14" x14ac:dyDescent="0.25">
      <c r="N247" s="67"/>
    </row>
    <row r="248" spans="14:14" x14ac:dyDescent="0.25">
      <c r="N248" s="67"/>
    </row>
    <row r="249" spans="14:14" x14ac:dyDescent="0.25">
      <c r="N249" s="67"/>
    </row>
    <row r="250" spans="14:14" x14ac:dyDescent="0.25">
      <c r="N250" s="67"/>
    </row>
    <row r="251" spans="14:14" x14ac:dyDescent="0.25">
      <c r="N251" s="67"/>
    </row>
    <row r="252" spans="14:14" x14ac:dyDescent="0.25">
      <c r="N252" s="67"/>
    </row>
    <row r="253" spans="14:14" x14ac:dyDescent="0.25">
      <c r="N253" s="67"/>
    </row>
    <row r="254" spans="14:14" x14ac:dyDescent="0.25">
      <c r="N254" s="67"/>
    </row>
    <row r="255" spans="14:14" x14ac:dyDescent="0.25">
      <c r="N255" s="67"/>
    </row>
    <row r="256" spans="14:14" x14ac:dyDescent="0.25">
      <c r="N256" s="67"/>
    </row>
    <row r="257" spans="14:14" x14ac:dyDescent="0.25">
      <c r="N257" s="67"/>
    </row>
    <row r="258" spans="14:14" x14ac:dyDescent="0.25">
      <c r="N258" s="67"/>
    </row>
    <row r="259" spans="14:14" x14ac:dyDescent="0.25">
      <c r="N259" s="67"/>
    </row>
    <row r="260" spans="14:14" x14ac:dyDescent="0.25">
      <c r="N260" s="67"/>
    </row>
    <row r="261" spans="14:14" x14ac:dyDescent="0.25">
      <c r="N261" s="67"/>
    </row>
    <row r="262" spans="14:14" x14ac:dyDescent="0.25">
      <c r="N262" s="67"/>
    </row>
    <row r="263" spans="14:14" x14ac:dyDescent="0.25">
      <c r="N263" s="67"/>
    </row>
    <row r="264" spans="14:14" x14ac:dyDescent="0.25">
      <c r="N264" s="67"/>
    </row>
    <row r="265" spans="14:14" x14ac:dyDescent="0.25">
      <c r="N265" s="67"/>
    </row>
    <row r="266" spans="14:14" x14ac:dyDescent="0.25">
      <c r="N266" s="67"/>
    </row>
    <row r="267" spans="14:14" x14ac:dyDescent="0.25">
      <c r="N267" s="67"/>
    </row>
    <row r="268" spans="14:14" x14ac:dyDescent="0.25">
      <c r="N268" s="67"/>
    </row>
    <row r="269" spans="14:14" x14ac:dyDescent="0.25">
      <c r="N269" s="67"/>
    </row>
    <row r="270" spans="14:14" x14ac:dyDescent="0.25">
      <c r="N270" s="67"/>
    </row>
    <row r="271" spans="14:14" x14ac:dyDescent="0.25">
      <c r="N271" s="67"/>
    </row>
    <row r="272" spans="14:14" x14ac:dyDescent="0.25">
      <c r="N272" s="67"/>
    </row>
    <row r="273" spans="14:14" x14ac:dyDescent="0.25">
      <c r="N273" s="67"/>
    </row>
    <row r="274" spans="14:14" x14ac:dyDescent="0.25">
      <c r="N274" s="67"/>
    </row>
  </sheetData>
  <hyperlinks>
    <hyperlink ref="A18" r:id="rId1" display="https://oia.pmc.gov.au/resources/guidance-assessing-impacts/regulatory-burden-measurement-framework" xr:uid="{1521C993-BA18-480D-8657-D5A7B4EA72B3}"/>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1BE0-8795-40BF-B776-A4F6A03C23B4}">
  <dimension ref="A1:B126"/>
  <sheetViews>
    <sheetView workbookViewId="0">
      <pane ySplit="1" topLeftCell="A2" activePane="bottomLeft" state="frozen"/>
      <selection pane="bottomLeft" activeCell="A2" sqref="A2"/>
    </sheetView>
  </sheetViews>
  <sheetFormatPr defaultRowHeight="15" x14ac:dyDescent="0.25"/>
  <cols>
    <col min="1" max="1" width="48" bestFit="1" customWidth="1"/>
    <col min="2" max="2" width="52.7109375" bestFit="1" customWidth="1"/>
  </cols>
  <sheetData>
    <row r="1" spans="1:2" x14ac:dyDescent="0.25">
      <c r="A1" s="24" t="s">
        <v>43</v>
      </c>
      <c r="B1" s="24" t="s">
        <v>44</v>
      </c>
    </row>
    <row r="2" spans="1:2" x14ac:dyDescent="0.25">
      <c r="A2" t="s">
        <v>45</v>
      </c>
      <c r="B2" t="s">
        <v>46</v>
      </c>
    </row>
    <row r="3" spans="1:2" x14ac:dyDescent="0.25">
      <c r="A3" t="s">
        <v>47</v>
      </c>
      <c r="B3" t="s">
        <v>47</v>
      </c>
    </row>
    <row r="4" spans="1:2" x14ac:dyDescent="0.25">
      <c r="A4" t="s">
        <v>46</v>
      </c>
      <c r="B4" t="s">
        <v>45</v>
      </c>
    </row>
    <row r="5" spans="1:2" x14ac:dyDescent="0.25">
      <c r="A5" t="s">
        <v>48</v>
      </c>
      <c r="B5" t="s">
        <v>48</v>
      </c>
    </row>
    <row r="6" spans="1:2" x14ac:dyDescent="0.25">
      <c r="A6" t="s">
        <v>49</v>
      </c>
      <c r="B6" t="s">
        <v>49</v>
      </c>
    </row>
    <row r="7" spans="1:2" x14ac:dyDescent="0.25">
      <c r="A7" t="s">
        <v>50</v>
      </c>
      <c r="B7" t="s">
        <v>51</v>
      </c>
    </row>
    <row r="8" spans="1:2" x14ac:dyDescent="0.25">
      <c r="A8" t="s">
        <v>52</v>
      </c>
      <c r="B8" t="s">
        <v>53</v>
      </c>
    </row>
    <row r="9" spans="1:2" x14ac:dyDescent="0.25">
      <c r="A9" t="s">
        <v>54</v>
      </c>
      <c r="B9" t="s">
        <v>55</v>
      </c>
    </row>
    <row r="10" spans="1:2" x14ac:dyDescent="0.25">
      <c r="A10" t="s">
        <v>56</v>
      </c>
      <c r="B10" t="s">
        <v>54</v>
      </c>
    </row>
    <row r="11" spans="1:2" x14ac:dyDescent="0.25">
      <c r="A11" t="s">
        <v>55</v>
      </c>
      <c r="B11" t="s">
        <v>57</v>
      </c>
    </row>
    <row r="12" spans="1:2" x14ac:dyDescent="0.25">
      <c r="A12" t="s">
        <v>58</v>
      </c>
      <c r="B12" t="s">
        <v>59</v>
      </c>
    </row>
    <row r="13" spans="1:2" x14ac:dyDescent="0.25">
      <c r="A13" t="s">
        <v>60</v>
      </c>
      <c r="B13" t="s">
        <v>52</v>
      </c>
    </row>
    <row r="14" spans="1:2" x14ac:dyDescent="0.25">
      <c r="A14" t="s">
        <v>61</v>
      </c>
      <c r="B14" t="s">
        <v>62</v>
      </c>
    </row>
    <row r="15" spans="1:2" x14ac:dyDescent="0.25">
      <c r="A15" t="s">
        <v>63</v>
      </c>
      <c r="B15" t="s">
        <v>50</v>
      </c>
    </row>
    <row r="16" spans="1:2" x14ac:dyDescent="0.25">
      <c r="A16" t="s">
        <v>64</v>
      </c>
      <c r="B16" t="s">
        <v>65</v>
      </c>
    </row>
    <row r="17" spans="1:2" x14ac:dyDescent="0.25">
      <c r="A17" t="s">
        <v>66</v>
      </c>
      <c r="B17" t="s">
        <v>67</v>
      </c>
    </row>
    <row r="18" spans="1:2" x14ac:dyDescent="0.25">
      <c r="A18" t="s">
        <v>68</v>
      </c>
      <c r="B18" t="s">
        <v>69</v>
      </c>
    </row>
    <row r="19" spans="1:2" x14ac:dyDescent="0.25">
      <c r="A19" t="s">
        <v>70</v>
      </c>
      <c r="B19" t="s">
        <v>71</v>
      </c>
    </row>
    <row r="20" spans="1:2" x14ac:dyDescent="0.25">
      <c r="A20" t="s">
        <v>72</v>
      </c>
      <c r="B20" t="s">
        <v>73</v>
      </c>
    </row>
    <row r="21" spans="1:2" x14ac:dyDescent="0.25">
      <c r="A21" t="s">
        <v>74</v>
      </c>
      <c r="B21" t="s">
        <v>75</v>
      </c>
    </row>
    <row r="22" spans="1:2" x14ac:dyDescent="0.25">
      <c r="A22" t="s">
        <v>76</v>
      </c>
      <c r="B22" t="s">
        <v>77</v>
      </c>
    </row>
    <row r="23" spans="1:2" x14ac:dyDescent="0.25">
      <c r="A23" t="s">
        <v>78</v>
      </c>
      <c r="B23" t="s">
        <v>79</v>
      </c>
    </row>
    <row r="24" spans="1:2" x14ac:dyDescent="0.25">
      <c r="A24" t="s">
        <v>80</v>
      </c>
      <c r="B24" t="s">
        <v>56</v>
      </c>
    </row>
    <row r="25" spans="1:2" x14ac:dyDescent="0.25">
      <c r="A25" t="s">
        <v>81</v>
      </c>
      <c r="B25" t="s">
        <v>82</v>
      </c>
    </row>
    <row r="26" spans="1:2" x14ac:dyDescent="0.25">
      <c r="A26" t="s">
        <v>83</v>
      </c>
      <c r="B26" t="s">
        <v>84</v>
      </c>
    </row>
    <row r="27" spans="1:2" x14ac:dyDescent="0.25">
      <c r="A27" t="s">
        <v>85</v>
      </c>
      <c r="B27" t="s">
        <v>86</v>
      </c>
    </row>
    <row r="28" spans="1:2" x14ac:dyDescent="0.25">
      <c r="A28" t="s">
        <v>87</v>
      </c>
      <c r="B28" t="s">
        <v>88</v>
      </c>
    </row>
    <row r="29" spans="1:2" x14ac:dyDescent="0.25">
      <c r="A29" t="s">
        <v>89</v>
      </c>
      <c r="B29" t="s">
        <v>90</v>
      </c>
    </row>
    <row r="30" spans="1:2" x14ac:dyDescent="0.25">
      <c r="A30" t="s">
        <v>91</v>
      </c>
      <c r="B30" t="s">
        <v>92</v>
      </c>
    </row>
    <row r="31" spans="1:2" x14ac:dyDescent="0.25">
      <c r="A31" t="s">
        <v>93</v>
      </c>
      <c r="B31" t="s">
        <v>94</v>
      </c>
    </row>
    <row r="32" spans="1:2" x14ac:dyDescent="0.25">
      <c r="A32" t="s">
        <v>95</v>
      </c>
      <c r="B32" t="s">
        <v>96</v>
      </c>
    </row>
    <row r="33" spans="1:2" x14ac:dyDescent="0.25">
      <c r="A33" t="s">
        <v>97</v>
      </c>
      <c r="B33" t="s">
        <v>63</v>
      </c>
    </row>
    <row r="34" spans="1:2" x14ac:dyDescent="0.25">
      <c r="A34" t="s">
        <v>98</v>
      </c>
      <c r="B34" t="s">
        <v>61</v>
      </c>
    </row>
    <row r="35" spans="1:2" x14ac:dyDescent="0.25">
      <c r="A35" t="s">
        <v>99</v>
      </c>
      <c r="B35" t="s">
        <v>100</v>
      </c>
    </row>
    <row r="36" spans="1:2" x14ac:dyDescent="0.25">
      <c r="A36" t="s">
        <v>101</v>
      </c>
      <c r="B36" t="s">
        <v>58</v>
      </c>
    </row>
    <row r="37" spans="1:2" x14ac:dyDescent="0.25">
      <c r="A37" t="s">
        <v>102</v>
      </c>
      <c r="B37" t="s">
        <v>68</v>
      </c>
    </row>
    <row r="38" spans="1:2" x14ac:dyDescent="0.25">
      <c r="A38" t="s">
        <v>103</v>
      </c>
      <c r="B38" t="s">
        <v>89</v>
      </c>
    </row>
    <row r="39" spans="1:2" x14ac:dyDescent="0.25">
      <c r="A39" t="s">
        <v>104</v>
      </c>
      <c r="B39" t="s">
        <v>105</v>
      </c>
    </row>
    <row r="40" spans="1:2" x14ac:dyDescent="0.25">
      <c r="A40" t="s">
        <v>106</v>
      </c>
      <c r="B40" t="s">
        <v>107</v>
      </c>
    </row>
    <row r="41" spans="1:2" x14ac:dyDescent="0.25">
      <c r="A41" t="s">
        <v>79</v>
      </c>
      <c r="B41" t="s">
        <v>108</v>
      </c>
    </row>
    <row r="42" spans="1:2" x14ac:dyDescent="0.25">
      <c r="A42" t="s">
        <v>109</v>
      </c>
      <c r="B42" t="s">
        <v>110</v>
      </c>
    </row>
    <row r="43" spans="1:2" x14ac:dyDescent="0.25">
      <c r="A43" t="s">
        <v>111</v>
      </c>
      <c r="B43" t="s">
        <v>60</v>
      </c>
    </row>
    <row r="44" spans="1:2" x14ac:dyDescent="0.25">
      <c r="A44" t="s">
        <v>112</v>
      </c>
      <c r="B44" t="s">
        <v>64</v>
      </c>
    </row>
    <row r="45" spans="1:2" x14ac:dyDescent="0.25">
      <c r="A45" t="s">
        <v>113</v>
      </c>
      <c r="B45" t="s">
        <v>114</v>
      </c>
    </row>
    <row r="46" spans="1:2" x14ac:dyDescent="0.25">
      <c r="A46" t="s">
        <v>115</v>
      </c>
      <c r="B46" t="s">
        <v>80</v>
      </c>
    </row>
    <row r="47" spans="1:2" x14ac:dyDescent="0.25">
      <c r="A47" t="s">
        <v>116</v>
      </c>
      <c r="B47" t="s">
        <v>117</v>
      </c>
    </row>
    <row r="48" spans="1:2" x14ac:dyDescent="0.25">
      <c r="A48" t="s">
        <v>118</v>
      </c>
      <c r="B48" t="s">
        <v>66</v>
      </c>
    </row>
    <row r="49" spans="1:2" x14ac:dyDescent="0.25">
      <c r="A49" t="s">
        <v>119</v>
      </c>
      <c r="B49" t="s">
        <v>120</v>
      </c>
    </row>
    <row r="50" spans="1:2" x14ac:dyDescent="0.25">
      <c r="A50" t="s">
        <v>121</v>
      </c>
      <c r="B50" t="s">
        <v>101</v>
      </c>
    </row>
    <row r="51" spans="1:2" x14ac:dyDescent="0.25">
      <c r="A51" t="s">
        <v>122</v>
      </c>
      <c r="B51" t="s">
        <v>78</v>
      </c>
    </row>
    <row r="52" spans="1:2" x14ac:dyDescent="0.25">
      <c r="A52" t="s">
        <v>123</v>
      </c>
      <c r="B52" t="s">
        <v>109</v>
      </c>
    </row>
    <row r="53" spans="1:2" x14ac:dyDescent="0.25">
      <c r="A53" t="s">
        <v>124</v>
      </c>
      <c r="B53" t="s">
        <v>125</v>
      </c>
    </row>
    <row r="54" spans="1:2" x14ac:dyDescent="0.25">
      <c r="A54" t="s">
        <v>126</v>
      </c>
      <c r="B54" t="s">
        <v>70</v>
      </c>
    </row>
    <row r="55" spans="1:2" x14ac:dyDescent="0.25">
      <c r="A55" t="s">
        <v>127</v>
      </c>
      <c r="B55" t="s">
        <v>74</v>
      </c>
    </row>
    <row r="56" spans="1:2" x14ac:dyDescent="0.25">
      <c r="A56" t="s">
        <v>128</v>
      </c>
      <c r="B56" t="s">
        <v>104</v>
      </c>
    </row>
    <row r="57" spans="1:2" x14ac:dyDescent="0.25">
      <c r="A57" t="s">
        <v>129</v>
      </c>
      <c r="B57" t="s">
        <v>130</v>
      </c>
    </row>
    <row r="58" spans="1:2" x14ac:dyDescent="0.25">
      <c r="A58" t="s">
        <v>131</v>
      </c>
      <c r="B58" t="s">
        <v>87</v>
      </c>
    </row>
    <row r="59" spans="1:2" x14ac:dyDescent="0.25">
      <c r="A59" t="s">
        <v>132</v>
      </c>
      <c r="B59" t="s">
        <v>97</v>
      </c>
    </row>
    <row r="60" spans="1:2" x14ac:dyDescent="0.25">
      <c r="A60" t="s">
        <v>133</v>
      </c>
      <c r="B60" t="s">
        <v>83</v>
      </c>
    </row>
    <row r="61" spans="1:2" x14ac:dyDescent="0.25">
      <c r="A61" t="s">
        <v>134</v>
      </c>
      <c r="B61" t="s">
        <v>76</v>
      </c>
    </row>
    <row r="62" spans="1:2" x14ac:dyDescent="0.25">
      <c r="A62" t="s">
        <v>77</v>
      </c>
      <c r="B62" t="s">
        <v>98</v>
      </c>
    </row>
    <row r="63" spans="1:2" x14ac:dyDescent="0.25">
      <c r="A63" t="s">
        <v>135</v>
      </c>
      <c r="B63" t="s">
        <v>95</v>
      </c>
    </row>
    <row r="64" spans="1:2" x14ac:dyDescent="0.25">
      <c r="A64" t="s">
        <v>136</v>
      </c>
      <c r="B64" t="s">
        <v>85</v>
      </c>
    </row>
    <row r="65" spans="1:2" x14ac:dyDescent="0.25">
      <c r="A65" t="s">
        <v>137</v>
      </c>
      <c r="B65" t="s">
        <v>138</v>
      </c>
    </row>
    <row r="66" spans="1:2" x14ac:dyDescent="0.25">
      <c r="A66" t="s">
        <v>139</v>
      </c>
      <c r="B66" t="s">
        <v>106</v>
      </c>
    </row>
    <row r="67" spans="1:2" x14ac:dyDescent="0.25">
      <c r="A67" t="s">
        <v>140</v>
      </c>
      <c r="B67" t="s">
        <v>141</v>
      </c>
    </row>
    <row r="68" spans="1:2" x14ac:dyDescent="0.25">
      <c r="A68" t="s">
        <v>142</v>
      </c>
      <c r="B68" t="s">
        <v>143</v>
      </c>
    </row>
    <row r="69" spans="1:2" x14ac:dyDescent="0.25">
      <c r="A69" t="s">
        <v>144</v>
      </c>
      <c r="B69" t="s">
        <v>145</v>
      </c>
    </row>
    <row r="70" spans="1:2" x14ac:dyDescent="0.25">
      <c r="A70" t="s">
        <v>146</v>
      </c>
      <c r="B70" t="s">
        <v>102</v>
      </c>
    </row>
    <row r="71" spans="1:2" x14ac:dyDescent="0.25">
      <c r="A71" t="s">
        <v>138</v>
      </c>
      <c r="B71" t="s">
        <v>147</v>
      </c>
    </row>
    <row r="72" spans="1:2" x14ac:dyDescent="0.25">
      <c r="A72" t="s">
        <v>145</v>
      </c>
      <c r="B72" t="s">
        <v>99</v>
      </c>
    </row>
    <row r="73" spans="1:2" x14ac:dyDescent="0.25">
      <c r="A73" t="s">
        <v>130</v>
      </c>
      <c r="B73" t="s">
        <v>72</v>
      </c>
    </row>
    <row r="74" spans="1:2" x14ac:dyDescent="0.25">
      <c r="A74" t="s">
        <v>148</v>
      </c>
      <c r="B74" t="s">
        <v>127</v>
      </c>
    </row>
    <row r="75" spans="1:2" x14ac:dyDescent="0.25">
      <c r="B75" t="s">
        <v>112</v>
      </c>
    </row>
    <row r="76" spans="1:2" x14ac:dyDescent="0.25">
      <c r="B76" t="s">
        <v>146</v>
      </c>
    </row>
    <row r="77" spans="1:2" x14ac:dyDescent="0.25">
      <c r="B77" t="s">
        <v>81</v>
      </c>
    </row>
    <row r="78" spans="1:2" x14ac:dyDescent="0.25">
      <c r="B78" t="s">
        <v>132</v>
      </c>
    </row>
    <row r="79" spans="1:2" x14ac:dyDescent="0.25">
      <c r="B79" t="s">
        <v>131</v>
      </c>
    </row>
    <row r="80" spans="1:2" x14ac:dyDescent="0.25">
      <c r="B80" t="s">
        <v>115</v>
      </c>
    </row>
    <row r="81" spans="2:2" x14ac:dyDescent="0.25">
      <c r="B81" t="s">
        <v>149</v>
      </c>
    </row>
    <row r="82" spans="2:2" x14ac:dyDescent="0.25">
      <c r="B82" t="s">
        <v>150</v>
      </c>
    </row>
    <row r="83" spans="2:2" x14ac:dyDescent="0.25">
      <c r="B83" t="s">
        <v>151</v>
      </c>
    </row>
    <row r="84" spans="2:2" x14ac:dyDescent="0.25">
      <c r="B84" t="s">
        <v>116</v>
      </c>
    </row>
    <row r="85" spans="2:2" x14ac:dyDescent="0.25">
      <c r="B85" t="s">
        <v>91</v>
      </c>
    </row>
    <row r="86" spans="2:2" x14ac:dyDescent="0.25">
      <c r="B86" t="s">
        <v>113</v>
      </c>
    </row>
    <row r="87" spans="2:2" x14ac:dyDescent="0.25">
      <c r="B87" t="s">
        <v>103</v>
      </c>
    </row>
    <row r="88" spans="2:2" x14ac:dyDescent="0.25">
      <c r="B88" t="s">
        <v>93</v>
      </c>
    </row>
    <row r="89" spans="2:2" x14ac:dyDescent="0.25">
      <c r="B89" t="s">
        <v>126</v>
      </c>
    </row>
    <row r="90" spans="2:2" x14ac:dyDescent="0.25">
      <c r="B90" t="s">
        <v>111</v>
      </c>
    </row>
    <row r="91" spans="2:2" x14ac:dyDescent="0.25">
      <c r="B91" t="s">
        <v>119</v>
      </c>
    </row>
    <row r="92" spans="2:2" x14ac:dyDescent="0.25">
      <c r="B92" t="s">
        <v>123</v>
      </c>
    </row>
    <row r="93" spans="2:2" x14ac:dyDescent="0.25">
      <c r="B93" t="s">
        <v>144</v>
      </c>
    </row>
    <row r="94" spans="2:2" x14ac:dyDescent="0.25">
      <c r="B94" t="s">
        <v>128</v>
      </c>
    </row>
    <row r="95" spans="2:2" x14ac:dyDescent="0.25">
      <c r="B95" t="s">
        <v>140</v>
      </c>
    </row>
    <row r="96" spans="2:2" x14ac:dyDescent="0.25">
      <c r="B96" t="s">
        <v>152</v>
      </c>
    </row>
    <row r="97" spans="2:2" x14ac:dyDescent="0.25">
      <c r="B97" t="s">
        <v>142</v>
      </c>
    </row>
    <row r="98" spans="2:2" x14ac:dyDescent="0.25">
      <c r="B98" t="s">
        <v>133</v>
      </c>
    </row>
    <row r="99" spans="2:2" x14ac:dyDescent="0.25">
      <c r="B99" t="s">
        <v>135</v>
      </c>
    </row>
    <row r="100" spans="2:2" x14ac:dyDescent="0.25">
      <c r="B100" t="s">
        <v>153</v>
      </c>
    </row>
    <row r="101" spans="2:2" x14ac:dyDescent="0.25">
      <c r="B101" t="s">
        <v>154</v>
      </c>
    </row>
    <row r="102" spans="2:2" x14ac:dyDescent="0.25">
      <c r="B102" t="s">
        <v>121</v>
      </c>
    </row>
    <row r="103" spans="2:2" x14ac:dyDescent="0.25">
      <c r="B103" t="s">
        <v>124</v>
      </c>
    </row>
    <row r="104" spans="2:2" x14ac:dyDescent="0.25">
      <c r="B104" t="s">
        <v>122</v>
      </c>
    </row>
    <row r="105" spans="2:2" x14ac:dyDescent="0.25">
      <c r="B105" t="s">
        <v>118</v>
      </c>
    </row>
    <row r="106" spans="2:2" x14ac:dyDescent="0.25">
      <c r="B106" t="s">
        <v>136</v>
      </c>
    </row>
    <row r="107" spans="2:2" x14ac:dyDescent="0.25">
      <c r="B107" t="s">
        <v>155</v>
      </c>
    </row>
    <row r="108" spans="2:2" x14ac:dyDescent="0.25">
      <c r="B108" t="s">
        <v>156</v>
      </c>
    </row>
    <row r="109" spans="2:2" x14ac:dyDescent="0.25">
      <c r="B109" t="s">
        <v>134</v>
      </c>
    </row>
    <row r="110" spans="2:2" x14ac:dyDescent="0.25">
      <c r="B110" t="s">
        <v>157</v>
      </c>
    </row>
    <row r="111" spans="2:2" x14ac:dyDescent="0.25">
      <c r="B111" t="s">
        <v>129</v>
      </c>
    </row>
    <row r="112" spans="2:2" x14ac:dyDescent="0.25">
      <c r="B112" t="s">
        <v>158</v>
      </c>
    </row>
    <row r="113" spans="2:2" x14ac:dyDescent="0.25">
      <c r="B113" t="s">
        <v>159</v>
      </c>
    </row>
    <row r="114" spans="2:2" x14ac:dyDescent="0.25">
      <c r="B114" t="s">
        <v>148</v>
      </c>
    </row>
    <row r="115" spans="2:2" x14ac:dyDescent="0.25">
      <c r="B115" t="s">
        <v>160</v>
      </c>
    </row>
    <row r="116" spans="2:2" x14ac:dyDescent="0.25">
      <c r="B116" t="s">
        <v>161</v>
      </c>
    </row>
    <row r="117" spans="2:2" x14ac:dyDescent="0.25">
      <c r="B117" t="s">
        <v>139</v>
      </c>
    </row>
    <row r="118" spans="2:2" x14ac:dyDescent="0.25">
      <c r="B118" t="s">
        <v>162</v>
      </c>
    </row>
    <row r="119" spans="2:2" x14ac:dyDescent="0.25">
      <c r="B119" t="s">
        <v>163</v>
      </c>
    </row>
    <row r="120" spans="2:2" x14ac:dyDescent="0.25">
      <c r="B120" t="s">
        <v>137</v>
      </c>
    </row>
    <row r="121" spans="2:2" x14ac:dyDescent="0.25">
      <c r="B121" t="s">
        <v>164</v>
      </c>
    </row>
    <row r="122" spans="2:2" x14ac:dyDescent="0.25">
      <c r="B122" t="s">
        <v>165</v>
      </c>
    </row>
    <row r="123" spans="2:2" x14ac:dyDescent="0.25">
      <c r="B123" t="s">
        <v>166</v>
      </c>
    </row>
    <row r="124" spans="2:2" x14ac:dyDescent="0.25">
      <c r="B124" t="s">
        <v>167</v>
      </c>
    </row>
    <row r="125" spans="2:2" x14ac:dyDescent="0.25">
      <c r="B125" t="s">
        <v>168</v>
      </c>
    </row>
    <row r="126" spans="2:2" x14ac:dyDescent="0.25">
      <c r="B126" t="s">
        <v>169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CA239676470E04B809DDC4E24CF2322" ma:contentTypeVersion="19" ma:contentTypeDescription="Create a new document." ma:contentTypeScope="" ma:versionID="328023522d8f5ca7b629fdd69c02a5c6">
  <xsd:schema xmlns:xsd="http://www.w3.org/2001/XMLSchema" xmlns:xs="http://www.w3.org/2001/XMLSchema" xmlns:p="http://schemas.microsoft.com/office/2006/metadata/properties" xmlns:ns1="http://schemas.microsoft.com/sharepoint/v3" xmlns:ns2="4195ad5f-cdf2-4c4a-8d9b-b7944a108e98" xmlns:ns3="26285671-540d-468b-b7a1-f3e0438dd51a" targetNamespace="http://schemas.microsoft.com/office/2006/metadata/properties" ma:root="true" ma:fieldsID="e970fcefac322e889557b20d9b0bc866" ns1:_="" ns2:_="" ns3:_="">
    <xsd:import namespace="http://schemas.microsoft.com/sharepoint/v3"/>
    <xsd:import namespace="4195ad5f-cdf2-4c4a-8d9b-b7944a108e98"/>
    <xsd:import namespace="26285671-540d-468b-b7a1-f3e0438dd51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2:SharedWithUsers" minOccurs="0"/>
                <xsd:element ref="ns2:SharedWithDetail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95ad5f-cdf2-4c4a-8d9b-b7944a108e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cfc965e-522b-48e0-94e0-2258889ba25b}" ma:internalName="TaxCatchAll" ma:showField="CatchAllData" ma:web="4195ad5f-cdf2-4c4a-8d9b-b7944a108e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285671-540d-468b-b7a1-f3e0438dd51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704aed0-9400-4f73-8896-887924b24b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195ad5f-cdf2-4c4a-8d9b-b7944a108e98" xsi:nil="true"/>
    <_dlc_DocIdPersistId xmlns="4195ad5f-cdf2-4c4a-8d9b-b7944a108e98" xsi:nil="true"/>
    <_dlc_DocId xmlns="4195ad5f-cdf2-4c4a-8d9b-b7944a108e98">DOCID-322795542-53203</_dlc_DocId>
    <_dlc_DocIdUrl xmlns="4195ad5f-cdf2-4c4a-8d9b-b7944a108e98">
      <Url>https://pmc01.sharepoint.com/sites/CRMOBPR/_layouts/15/DocIdRedir.aspx?ID=DOCID-322795542-53203</Url>
      <Description>DOCID-322795542-53203</Description>
    </_dlc_DocIdUrl>
    <_ip_UnifiedCompliancePolicyUIAction xmlns="http://schemas.microsoft.com/sharepoint/v3" xsi:nil="true"/>
    <_ip_UnifiedCompliancePolicyProperties xmlns="http://schemas.microsoft.com/sharepoint/v3" xsi:nil="true"/>
    <lcf76f155ced4ddcb4097134ff3c332f xmlns="26285671-540d-468b-b7a1-f3e0438dd51a">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B81E04-E494-4D73-B978-FE5775575A5E}">
  <ds:schemaRefs>
    <ds:schemaRef ds:uri="http://schemas.microsoft.com/sharepoint/events"/>
  </ds:schemaRefs>
</ds:datastoreItem>
</file>

<file path=customXml/itemProps2.xml><?xml version="1.0" encoding="utf-8"?>
<ds:datastoreItem xmlns:ds="http://schemas.openxmlformats.org/officeDocument/2006/customXml" ds:itemID="{4443A958-FE8B-4015-ACAB-41B527213CF1}"/>
</file>

<file path=customXml/itemProps3.xml><?xml version="1.0" encoding="utf-8"?>
<ds:datastoreItem xmlns:ds="http://schemas.openxmlformats.org/officeDocument/2006/customXml" ds:itemID="{1E1CF36F-4F8B-4D91-899B-DFCF26067134}">
  <ds:schemaRefs>
    <ds:schemaRef ds:uri="14579b59-9c1e-4210-8122-df5706bee48f"/>
    <ds:schemaRef ds:uri="http://purl.org/dc/terms/"/>
    <ds:schemaRef ds:uri="http://schemas.microsoft.com/office/2006/documentManagement/types"/>
    <ds:schemaRef ds:uri="http://purl.org/dc/elements/1.1/"/>
    <ds:schemaRef ds:uri="http://purl.org/dc/dcmitype/"/>
    <ds:schemaRef ds:uri="1f8041ad-64ca-41de-bfc0-ba1fe0a8cc07"/>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91704226-52A5-4C99-AE2E-81FDF31A17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Assumptions</vt:lpstr>
      <vt:lpstr>Regulatory impact cost</vt:lpstr>
      <vt:lpstr>Counts of businesses impacted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Gan, Michael</dc:creator>
  <cp:keywords/>
  <dc:description/>
  <cp:lastModifiedBy>Dobson, Rhys</cp:lastModifiedBy>
  <cp:revision/>
  <dcterms:created xsi:type="dcterms:W3CDTF">2024-03-13T23:18:13Z</dcterms:created>
  <dcterms:modified xsi:type="dcterms:W3CDTF">2024-04-03T02:07:33Z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0x0101009CA239676470E04B809DDC4E24CF2322</vt:lpwstr>
  </property>
  <property fmtid="{D5CDD505-2E9C-101B-9397-08002B2CF9AE}" pid="3" name="eTheme">
    <vt:lpwstr>1;#Financial System|047002ef-5ee0-47ee-8184-5f4aaddfe3b3</vt:lpwstr>
  </property>
  <property fmtid="{D5CDD505-2E9C-101B-9397-08002B2CF9AE}" pid="4" name="_dlc_DocIdItemGuid">
    <vt:lpwstr>e632cae0-612a-4cd0-a1ed-1587ecda5bf5</vt:lpwstr>
  </property>
  <property fmtid="{D5CDD505-2E9C-101B-9397-08002B2CF9AE}" pid="5" name="eDocumentType">
    <vt:lpwstr>350;#Policy Impact Analysis|3aebfa41-609f-4053-89bf-d50c80b1e781</vt:lpwstr>
  </property>
  <property fmtid="{D5CDD505-2E9C-101B-9397-08002B2CF9AE}" pid="6" name="eTopic">
    <vt:lpwstr>181;#Banking Competition|2e175126-e4b7-46d8-aa93-4c2e4eb819bd</vt:lpwstr>
  </property>
  <property fmtid="{D5CDD505-2E9C-101B-9397-08002B2CF9AE}" pid="7" name="eActivity">
    <vt:lpwstr>173;#Analysis|1c05f84f-a96d-4b64-970a-14a4c22445cc</vt:lpwstr>
  </property>
  <property fmtid="{D5CDD505-2E9C-101B-9397-08002B2CF9AE}" pid="8" name="MediaServiceImageTags">
    <vt:lpwstr/>
  </property>
</Properties>
</file>