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pmc01.sharepoint.com/sites/pmc-ms-cb/SmallProjects/Web Publishing/oia-2026-011 - website refresh 1 July/"/>
    </mc:Choice>
  </mc:AlternateContent>
  <xr:revisionPtr revIDLastSave="175" documentId="8_{E7EA15C5-6DAD-44F7-B19D-58736089DB2A}" xr6:coauthVersionLast="47" xr6:coauthVersionMax="47" xr10:uidLastSave="{CA6919D8-B99E-4ACF-9D92-972BD84EC679}"/>
  <bookViews>
    <workbookView xWindow="3084" yWindow="192" windowWidth="19200" windowHeight="12036" firstSheet="1" activeTab="1" xr2:uid="{7188EFAD-2ED4-41EC-B597-0216E429DF84}"/>
  </bookViews>
  <sheets>
    <sheet name="Table of Contents" sheetId="12" r:id="rId1"/>
    <sheet name="1.Instructions" sheetId="2" r:id="rId2"/>
    <sheet name="2. Calculator" sheetId="4" r:id="rId3"/>
    <sheet name="3. Estimates" sheetId="9" r:id="rId4"/>
    <sheet name="4. Scratch Pad" sheetId="10" r:id="rId5"/>
    <sheet name="5. Examples" sheetId="11" r:id="rId6"/>
  </sheets>
  <definedNames>
    <definedName name="_Hlk232603536" localSheetId="5">'5. Examples'!$A$11</definedName>
    <definedName name="_Hlk232603844" localSheetId="5">'5. Examples'!$A$33</definedName>
    <definedName name="Discount_rate">#REF!</definedName>
    <definedName name="Eco_ANZICS">#REF!</definedName>
    <definedName name="Eco_Names">#REF!</definedName>
    <definedName name="EcoData">#REF!</definedName>
    <definedName name="Entities">'2. Calculator'!$B$16</definedName>
    <definedName name="Form_fields">#REF!</definedName>
    <definedName name="Minutes_per_field">#REF!</definedName>
    <definedName name="NET_PRESENT_VALUE__NPV">#REF!</definedName>
    <definedName name="Non_work_wage">'2. Calculator'!$B$19</definedName>
    <definedName name="Projection_years">'2. Calculator'!$B$20</definedName>
    <definedName name="Staff_per_entity">'2. Calculator'!$B$17</definedName>
    <definedName name="Tell_Me_Once_fields">#REF!</definedName>
    <definedName name="TEN_YEAR_AVERAGE">#REF!</definedName>
    <definedName name="TOTAL_NOMINAL">#REF!</definedName>
    <definedName name="Upfront_Costs">'2. Calculator'!$G$58</definedName>
    <definedName name="Work_wage">'2. Calculator'!$B$18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4" l="1"/>
  <c r="F29" i="4" s="1"/>
  <c r="J29" i="4" s="1"/>
  <c r="B19" i="4"/>
  <c r="B20" i="4"/>
  <c r="B17" i="4"/>
  <c r="H30" i="4" s="1"/>
  <c r="B16" i="4"/>
  <c r="G51" i="4"/>
  <c r="G52" i="4"/>
  <c r="G54" i="4"/>
  <c r="G55" i="4"/>
  <c r="G53" i="4"/>
  <c r="F30" i="4"/>
  <c r="I30" i="4" s="1"/>
  <c r="F31" i="4"/>
  <c r="J31" i="4" s="1"/>
  <c r="F32" i="4"/>
  <c r="J32" i="4" s="1"/>
  <c r="F33" i="4"/>
  <c r="J33" i="4" s="1"/>
  <c r="F51" i="4"/>
  <c r="H51" i="4" s="1"/>
  <c r="F41" i="4"/>
  <c r="F42" i="4"/>
  <c r="F43" i="4"/>
  <c r="F44" i="4"/>
  <c r="E40" i="4"/>
  <c r="G40" i="4" s="1"/>
  <c r="G29" i="4"/>
  <c r="C17" i="4"/>
  <c r="C18" i="4"/>
  <c r="C19" i="4"/>
  <c r="C20" i="4"/>
  <c r="C16" i="4"/>
  <c r="F52" i="4"/>
  <c r="H52" i="4" s="1"/>
  <c r="F53" i="4"/>
  <c r="H53" i="4" s="1"/>
  <c r="F54" i="4"/>
  <c r="H54" i="4" s="1"/>
  <c r="F55" i="4"/>
  <c r="H55" i="4" s="1"/>
  <c r="E41" i="4"/>
  <c r="G41" i="4" s="1"/>
  <c r="E42" i="4"/>
  <c r="E43" i="4"/>
  <c r="E44" i="4"/>
  <c r="G30" i="4"/>
  <c r="G31" i="4"/>
  <c r="G32" i="4"/>
  <c r="G33" i="4"/>
  <c r="J30" i="4" l="1"/>
  <c r="I33" i="4"/>
  <c r="I32" i="4"/>
  <c r="I31" i="4"/>
  <c r="I29" i="4"/>
  <c r="F40" i="4"/>
  <c r="G44" i="4"/>
  <c r="G43" i="4"/>
  <c r="G42" i="4"/>
  <c r="H29" i="4"/>
  <c r="H33" i="4"/>
  <c r="H32" i="4"/>
  <c r="H31" i="4"/>
  <c r="G56" i="4" l="1"/>
  <c r="C6" i="9" s="1"/>
  <c r="F45" i="4"/>
  <c r="G45" i="4"/>
  <c r="E5" i="9" s="1"/>
  <c r="C5" i="9" l="1"/>
  <c r="H56" i="4"/>
  <c r="I34" i="4"/>
  <c r="G58" i="4" s="1"/>
  <c r="J34" i="4"/>
  <c r="L5" i="9"/>
  <c r="K5" i="9"/>
  <c r="I5" i="9"/>
  <c r="J5" i="9"/>
  <c r="H5" i="9"/>
  <c r="G5" i="9"/>
  <c r="F5" i="9"/>
  <c r="D5" i="9"/>
  <c r="D6" i="9" l="1"/>
  <c r="G6" i="9"/>
  <c r="I6" i="9"/>
  <c r="F6" i="9"/>
  <c r="K6" i="9"/>
  <c r="J6" i="9"/>
  <c r="E6" i="9"/>
  <c r="H6" i="9"/>
  <c r="L6" i="9"/>
  <c r="C4" i="9"/>
  <c r="C7" i="9" s="1"/>
  <c r="I4" i="9"/>
  <c r="H58" i="4"/>
  <c r="K4" i="9"/>
  <c r="L4" i="9"/>
  <c r="J4" i="9"/>
  <c r="G4" i="9"/>
  <c r="D4" i="9"/>
  <c r="E4" i="9"/>
  <c r="F4" i="9"/>
  <c r="H4" i="9"/>
  <c r="B5" i="9"/>
  <c r="B6" i="9" l="1"/>
  <c r="L7" i="9"/>
  <c r="E7" i="9"/>
  <c r="K7" i="9"/>
  <c r="I7" i="9"/>
  <c r="D7" i="9"/>
  <c r="G7" i="9"/>
  <c r="H7" i="9"/>
  <c r="F7" i="9"/>
  <c r="B4" i="9"/>
  <c r="J7" i="9"/>
  <c r="B9" i="9" l="1"/>
  <c r="B10" i="9" s="1"/>
  <c r="B7" i="9"/>
</calcChain>
</file>

<file path=xl/sharedStrings.xml><?xml version="1.0" encoding="utf-8"?>
<sst xmlns="http://schemas.openxmlformats.org/spreadsheetml/2006/main" count="218" uniqueCount="134">
  <si>
    <t>Table of Contents</t>
  </si>
  <si>
    <t>1.Instructions</t>
  </si>
  <si>
    <t>2. Calculator</t>
  </si>
  <si>
    <t>3. Estimates</t>
  </si>
  <si>
    <t>4. Scratch Pad</t>
  </si>
  <si>
    <t>5. Examples</t>
  </si>
  <si>
    <t xml:space="preserve">REGULATORY BURDEN ESTIMATE CALCULATOR (Version July 2026) INSTRUCTIONS </t>
  </si>
  <si>
    <t>PURPOSE</t>
  </si>
  <si>
    <r>
      <t xml:space="preserve">This workbook estimates the change in regulatory cost burden imposed on affected entities by a policy by applying the Australian Government's Regulatory Burden Measurement Framework (RMBF). It covers administrative compliance, substantive compliance and delay costs. </t>
    </r>
    <r>
      <rPr>
        <b/>
        <sz val="11"/>
        <color theme="1"/>
        <rFont val="Aptos Narrow"/>
        <family val="2"/>
        <scheme val="minor"/>
      </rPr>
      <t xml:space="preserve">Note that this tool evaluates both positive and negative changes in regulatory burden. 
While the Calculator has been designed to produce estimates consistent with the Australian Government's Regulatory Burden Measurement Framework, the user is responsible for the consistency and  accuracy of the estimates used. </t>
    </r>
  </si>
  <si>
    <t>HOW TO USE THIS WORKBOOK</t>
  </si>
  <si>
    <r>
      <t xml:space="preserve">Step 1 —  Update figures in 'Calculator' Tab
</t>
    </r>
    <r>
      <rPr>
        <sz val="11"/>
        <color theme="1"/>
        <rFont val="Aptos Narrow"/>
        <family val="2"/>
        <scheme val="minor"/>
      </rPr>
      <t>Go to the ‘Calculator’ tab and enter all relevant values into the General Settings table. If a cell in the General Settings table is left blank, the default values embedded in the tool will be applied. However, the ‘Number of entities affected’ field must always be completed. The General Settings table MUST be completed first.</t>
    </r>
  </si>
  <si>
    <r>
      <t xml:space="preserve">Step 2 —  Add cost items in 'Calculator' Tab
</t>
    </r>
    <r>
      <rPr>
        <sz val="11"/>
        <color theme="1"/>
        <rFont val="Aptos Narrow"/>
        <family val="2"/>
        <scheme val="minor"/>
      </rPr>
      <t>In the ‘Calculator’ sheet, within the Administrative Compliance Cost, Substantive Compliance Cost, and Delay Cost tables, enter data only in cells labelled “INPUT HERE”. All other cells will automatically populate based on these inputs. If any cells labelled “INPUT HERE” are not required, they may be left blank or cleared.</t>
    </r>
  </si>
  <si>
    <r>
      <rPr>
        <b/>
        <sz val="11"/>
        <color theme="1"/>
        <rFont val="Aptos Narrow"/>
        <family val="2"/>
        <scheme val="minor"/>
      </rPr>
      <t>Step 3 —  Extract values from 'Estimates' Tab</t>
    </r>
    <r>
      <rPr>
        <sz val="11"/>
        <color theme="1"/>
        <rFont val="Aptos Narrow"/>
        <family val="2"/>
        <scheme val="minor"/>
      </rPr>
      <t xml:space="preserve">
Final estimates can be found in Sheet 3 (‘3. Estimates’). These estimates should be used to inform the ‘Preliminary Analysis’ and may also be used for input into a dashboard, where required.
</t>
    </r>
  </si>
  <si>
    <t>COST CATEGORIES</t>
  </si>
  <si>
    <r>
      <t xml:space="preserve">1. Administrative Compliance
</t>
    </r>
    <r>
      <rPr>
        <sz val="11"/>
        <color theme="1"/>
        <rFont val="Aptos Narrow"/>
        <family val="2"/>
        <scheme val="minor"/>
      </rPr>
      <t>Staff time costs: record-keeping, internal processes. Calculated as: Setup Hours (one-off) + Ongoing Hours × Frequency × Labour Rate × Entities × Staff.</t>
    </r>
  </si>
  <si>
    <r>
      <t xml:space="preserve">2. Substantive Compliance
</t>
    </r>
    <r>
      <rPr>
        <sz val="11"/>
        <color theme="1"/>
        <rFont val="Aptos Narrow"/>
        <family val="2"/>
        <scheme val="minor"/>
      </rPr>
      <t>Purchased services or equipment/products: audits, legal advice, software, consultants. Calculated as: One-off purchase + Recurring cost × Frequency × Entities.</t>
    </r>
  </si>
  <si>
    <r>
      <t xml:space="preserve">3. Delay Costs
</t>
    </r>
    <r>
      <rPr>
        <sz val="11"/>
        <color theme="1"/>
        <rFont val="Aptos Narrow"/>
        <family val="2"/>
        <scheme val="minor"/>
      </rPr>
      <t>Costs from regulatory processing delays: standby expenses + lost income, multiplied by days of delay × number of entities. Contact OIA if delay costs are in proposal.</t>
    </r>
  </si>
  <si>
    <t>INITIAL vs ONGOING COSTS</t>
  </si>
  <si>
    <r>
      <t xml:space="preserve">Initial Cost (Year 1)
</t>
    </r>
    <r>
      <rPr>
        <sz val="11"/>
        <color theme="1"/>
        <rFont val="Aptos Narrow"/>
        <family val="2"/>
        <scheme val="minor"/>
      </rPr>
      <t>Includes one-off setup/upfront costs PLUS the first year of recurring operating costs. This is the total cost in the first year.</t>
    </r>
  </si>
  <si>
    <r>
      <t xml:space="preserve">Ongoing Cost (Year 2+)
</t>
    </r>
    <r>
      <rPr>
        <sz val="11"/>
        <color theme="1"/>
        <rFont val="Aptos Narrow"/>
        <family val="2"/>
        <scheme val="minor"/>
      </rPr>
      <t>Just the recurring annual operating costs — no setup costs. This repeats each year from Year 2 onward.</t>
    </r>
  </si>
  <si>
    <t>GLOSSARY</t>
  </si>
  <si>
    <r>
      <t xml:space="preserve">Lost Income 
</t>
    </r>
    <r>
      <rPr>
        <sz val="11"/>
        <color theme="1"/>
        <rFont val="Aptos Narrow"/>
        <family val="2"/>
        <scheme val="minor"/>
      </rPr>
      <t xml:space="preserve">Income forgone due to a regulator requirement.For example: A business closes temporarily to undertake compliance activities or time spent completing mandatory reporting instead of paid work. </t>
    </r>
  </si>
  <si>
    <t>End of worksheet</t>
  </si>
  <si>
    <t>Inputs for Calculating Regulatory Burden Estimates</t>
  </si>
  <si>
    <t>Column1</t>
  </si>
  <si>
    <t>Column2</t>
  </si>
  <si>
    <t>Column3</t>
  </si>
  <si>
    <t>Column4</t>
  </si>
  <si>
    <t>Column5</t>
  </si>
  <si>
    <t>Column6</t>
  </si>
  <si>
    <t>Column7</t>
  </si>
  <si>
    <t>Column8</t>
  </si>
  <si>
    <t>In the General Settings table, enter values into the 'Your Value' column (cells B7:B11). If you wish to use the default values provided, leave the cell blank. Note that the "Number of entities affected" (cell B7)  MUST include a data entry.</t>
  </si>
  <si>
    <t>In the "General Settings" table, complete all fields in the "Your Value" section before proceeding to the remainder of the calculator, as these values are used throughout the tool and will automatically populate relevant calculations.</t>
  </si>
  <si>
    <t>GENERAL SETTINGS</t>
  </si>
  <si>
    <t>Setting</t>
  </si>
  <si>
    <t>Your Value</t>
  </si>
  <si>
    <t>Default Values</t>
  </si>
  <si>
    <t>Guidance</t>
  </si>
  <si>
    <t>Number of entities affected</t>
  </si>
  <si>
    <t>INPUT HERE</t>
  </si>
  <si>
    <t>N/A</t>
  </si>
  <si>
    <t>The number of entities impacted</t>
  </si>
  <si>
    <t>Number of people per entity with new obligations</t>
  </si>
  <si>
    <t>Number of staff at each entity who will perform new obligations</t>
  </si>
  <si>
    <t>Work-related labour rate ($/hr), from RBMF</t>
  </si>
  <si>
    <t>Hourly cost of a worker (incl. overheads)</t>
  </si>
  <si>
    <t>Non-work related labour rate ($/hr), from RBMF</t>
  </si>
  <si>
    <t>Cost of personal time (e.g. householder filling out forms)</t>
  </si>
  <si>
    <t>Period of analysis (years)</t>
  </si>
  <si>
    <t>How many years to project costs (default 10)</t>
  </si>
  <si>
    <t>VALUES TO BE USED IN THE CALCULATIONS</t>
  </si>
  <si>
    <t>Effective Value</t>
  </si>
  <si>
    <t>Source</t>
  </si>
  <si>
    <t>REGULATORY BURDEN CALCULATOR</t>
  </si>
  <si>
    <t>1. ADMINISTRATIVE COMPLIANCE COSTS</t>
  </si>
  <si>
    <t>Staff time costs: training, record-keeping, internal processes. Calculated as: Setup Hours (one-off) + Ongoing Hours × Frequency × Labour Rate × Entities × Staff.</t>
  </si>
  <si>
    <t>Enter administrative compliance costs into cells A28:D32. Select the appropriate labour cost type (work-related or non-work-related) from cells E28:E32. Leave unused rows blank</t>
  </si>
  <si>
    <t>Description of Cost</t>
  </si>
  <si>
    <t>Setup Hours
(one-off)</t>
  </si>
  <si>
    <t>Ongoing Hours
(per occasion)</t>
  </si>
  <si>
    <t>Frequency
(times/yr)</t>
  </si>
  <si>
    <t xml:space="preserve"> Cost Type </t>
  </si>
  <si>
    <t>Labour Cost
($/hr)</t>
  </si>
  <si>
    <t>No. of
Entities</t>
  </si>
  <si>
    <t>Staff per Entity undertaking activity</t>
  </si>
  <si>
    <t>Initial Cost
(Year 1)</t>
  </si>
  <si>
    <t>Ongoing Cost
(Year 2+)</t>
  </si>
  <si>
    <t xml:space="preserve">INPUT HERE </t>
  </si>
  <si>
    <t>SUBTOTAL — Internal compliance</t>
  </si>
  <si>
    <t>2. SUBSTANTIVE COMPLIANCE COSTS</t>
  </si>
  <si>
    <t>Purchased services or equipment/products: audits, legal advice, software, consultants. Calculated as: One-off purchase + Recurring cost × Frequency × Entities.</t>
  </si>
  <si>
    <t>Enter substantive compliance costs into cells A40:D44. Leave unused rows blank.</t>
  </si>
  <si>
    <t>One-off
Cost ($)</t>
  </si>
  <si>
    <t>Recurring
Cost ($)</t>
  </si>
  <si>
    <t>Times
cost applies/yr</t>
  </si>
  <si>
    <t>SUBTOTAL — Substantive compliance</t>
  </si>
  <si>
    <t>3. DELAY COSTS</t>
  </si>
  <si>
    <r>
      <t xml:space="preserve">Costs from regulatory processing delays: standby expenses + lost income, multiplied by days of delay × number of entities. </t>
    </r>
    <r>
      <rPr>
        <b/>
        <i/>
        <sz val="11"/>
        <color theme="1"/>
        <rFont val="Aptos Narrow"/>
        <family val="2"/>
        <scheme val="minor"/>
      </rPr>
      <t>Contact OIA if delay costs are in proposal.</t>
    </r>
  </si>
  <si>
    <t>Enter delay costs into cells A52:D55. Leave unused rows blank</t>
  </si>
  <si>
    <t xml:space="preserve">Income lost per day of delay ($) </t>
  </si>
  <si>
    <t>Length of delay (days)</t>
  </si>
  <si>
    <t>Recurrence of delays (times/yr)</t>
  </si>
  <si>
    <t>One-off delay (Yes/No)</t>
  </si>
  <si>
    <t>SUBTOTAL — Delay costs</t>
  </si>
  <si>
    <t>GRAND TOTAL — REGULATORY BURDEN ESTIMATE</t>
  </si>
  <si>
    <t xml:space="preserve">End of Worksheet </t>
  </si>
  <si>
    <t>REGULATORY BURDEN ESTIMATES</t>
  </si>
  <si>
    <t>&lt;PROPOSAL TITLE&gt;</t>
  </si>
  <si>
    <t xml:space="preserve">Burden Category </t>
  </si>
  <si>
    <t xml:space="preserve">10 Year Total </t>
  </si>
  <si>
    <t>YEAR 1</t>
  </si>
  <si>
    <t>YEAR 2</t>
  </si>
  <si>
    <t>YEAR 3</t>
  </si>
  <si>
    <t>YEAR 4</t>
  </si>
  <si>
    <t>YEAR 5</t>
  </si>
  <si>
    <t>YEAR 6</t>
  </si>
  <si>
    <t>YEAR 7</t>
  </si>
  <si>
    <t>YEAR 8</t>
  </si>
  <si>
    <t>YEAR 9</t>
  </si>
  <si>
    <t>YEAR 10</t>
  </si>
  <si>
    <t>Administrative Compliance Costs</t>
  </si>
  <si>
    <t>Substantive Compliance Costs</t>
  </si>
  <si>
    <t>Delay Costs</t>
  </si>
  <si>
    <t>Total</t>
  </si>
  <si>
    <t>10 Year Total (For Dashboard, $M)</t>
  </si>
  <si>
    <t>Training Exercises for Regulatory Cost Calculator</t>
  </si>
  <si>
    <t>Examples are provided to assist users in developing a better understanding of the regulatory burden calculations applied in the tool. All policy parameters below are examples only.</t>
  </si>
  <si>
    <t>NB – you will need access to the internet to find estimates for some tasks.</t>
  </si>
  <si>
    <t>Example A – New data collection and reporting requirements for Exampalium wholesalers</t>
  </si>
  <si>
    <r>
      <t>·</t>
    </r>
    <r>
      <rPr>
        <sz val="7"/>
        <color theme="1"/>
        <rFont val="Times New Roman"/>
        <family val="1"/>
      </rPr>
      <t xml:space="preserve">       </t>
    </r>
    <r>
      <rPr>
        <sz val="11"/>
        <color theme="1"/>
        <rFont val="Aptos"/>
        <family val="2"/>
      </rPr>
      <t>Policy example: every Exampalium wholesalers in Australia must collect new information and report to the Australian Government on an annual basis.</t>
    </r>
  </si>
  <si>
    <r>
      <t>·</t>
    </r>
    <r>
      <rPr>
        <sz val="7"/>
        <color theme="1"/>
        <rFont val="Times New Roman"/>
        <family val="1"/>
      </rPr>
      <t xml:space="preserve">       </t>
    </r>
    <r>
      <rPr>
        <sz val="11"/>
        <color theme="1"/>
        <rFont val="Aptos"/>
        <family val="2"/>
      </rPr>
      <t>There are 110 Exampalium wholesalers operating in Australia.</t>
    </r>
  </si>
  <si>
    <r>
      <t>·</t>
    </r>
    <r>
      <rPr>
        <sz val="7"/>
        <color theme="1"/>
        <rFont val="Times New Roman"/>
        <family val="1"/>
      </rPr>
      <t xml:space="preserve">       </t>
    </r>
    <r>
      <rPr>
        <sz val="11"/>
        <color theme="1"/>
        <rFont val="Aptos"/>
        <family val="2"/>
      </rPr>
      <t>It is estimated that collecting the new information will take 20 hours per year, and the annual reporting will take another 2 hours.</t>
    </r>
  </si>
  <si>
    <r>
      <t>·</t>
    </r>
    <r>
      <rPr>
        <sz val="7"/>
        <color theme="1"/>
        <rFont val="Times New Roman"/>
        <family val="1"/>
      </rPr>
      <t xml:space="preserve">       </t>
    </r>
    <r>
      <rPr>
        <sz val="11"/>
        <color theme="1"/>
        <rFont val="Aptos"/>
        <family val="2"/>
      </rPr>
      <t>The staff time is expected to cost $150/hour per employee (which includes ‘on costs’/overheads).</t>
    </r>
  </si>
  <si>
    <r>
      <t xml:space="preserve">What is your estimate of the 10 year regulatory burden? </t>
    </r>
    <r>
      <rPr>
        <b/>
        <i/>
        <sz val="11"/>
        <color theme="1"/>
        <rFont val="Aptos"/>
        <family val="2"/>
      </rPr>
      <t>$3.63 MILLION</t>
    </r>
    <r>
      <rPr>
        <i/>
        <sz val="11"/>
        <color theme="1"/>
        <rFont val="Aptos"/>
        <family val="2"/>
      </rPr>
      <t xml:space="preserve"> (=110*22*150*10)</t>
    </r>
  </si>
  <si>
    <t>Example B – New Certification Requirement for Example Centre Staff</t>
  </si>
  <si>
    <r>
      <t>·</t>
    </r>
    <r>
      <rPr>
        <sz val="7"/>
        <color theme="1"/>
        <rFont val="Times New Roman"/>
        <family val="1"/>
      </rPr>
      <t xml:space="preserve">       </t>
    </r>
    <r>
      <rPr>
        <sz val="11"/>
        <color theme="1"/>
        <rFont val="Aptos"/>
        <family val="2"/>
      </rPr>
      <t>Policy example: Every Example Centre in Australia (15,000) must ensure that all staff are certified via a new online training course, unless they have an exemption. To stay certified, staff also need to do a refresher course every 3 years.</t>
    </r>
  </si>
  <si>
    <r>
      <t>·</t>
    </r>
    <r>
      <rPr>
        <sz val="7"/>
        <color theme="1"/>
        <rFont val="Times New Roman"/>
        <family val="1"/>
      </rPr>
      <t xml:space="preserve">       </t>
    </r>
    <r>
      <rPr>
        <sz val="11"/>
        <color theme="1"/>
        <rFont val="Aptos"/>
        <family val="2"/>
      </rPr>
      <t>There is an exemption (for both the initial and refresher courses) for any staff who have a formal qualification in the Example field.</t>
    </r>
  </si>
  <si>
    <r>
      <t>·</t>
    </r>
    <r>
      <rPr>
        <sz val="7"/>
        <color theme="1"/>
        <rFont val="Times New Roman"/>
        <family val="1"/>
      </rPr>
      <t xml:space="preserve">       </t>
    </r>
    <r>
      <rPr>
        <sz val="11"/>
        <color theme="1"/>
        <rFont val="Aptos"/>
        <family val="2"/>
      </rPr>
      <t xml:space="preserve">The initial certification takes 4 hours, and the ‘refresher course’ takes 1 hour. </t>
    </r>
  </si>
  <si>
    <r>
      <t xml:space="preserve">What is your estimate of the 10 year regulatory burden? </t>
    </r>
    <r>
      <rPr>
        <b/>
        <i/>
        <sz val="11"/>
        <color theme="1"/>
        <rFont val="Aptos"/>
        <family val="2"/>
      </rPr>
      <t>$9.61 MILLION</t>
    </r>
    <r>
      <rPr>
        <i/>
        <sz val="11"/>
        <color theme="1"/>
        <rFont val="Aptos"/>
        <family val="2"/>
      </rPr>
      <t xml:space="preserve"> (=15000*4*91.54+15000*1*91.54*3)</t>
    </r>
  </si>
  <si>
    <t>Example C – Streamlined Examplemental approval requirement for new developments</t>
  </si>
  <si>
    <r>
      <t>·</t>
    </r>
    <r>
      <rPr>
        <sz val="7"/>
        <color theme="1"/>
        <rFont val="Times New Roman"/>
        <family val="1"/>
      </rPr>
      <t xml:space="preserve">       </t>
    </r>
    <r>
      <rPr>
        <sz val="11"/>
        <color theme="1"/>
        <rFont val="Aptos"/>
        <family val="2"/>
      </rPr>
      <t xml:space="preserve">Policy example: A new policy aims to reduce the time for processing of Examplemental approvals for developments. </t>
    </r>
  </si>
  <si>
    <r>
      <t>·</t>
    </r>
    <r>
      <rPr>
        <sz val="7"/>
        <color theme="1"/>
        <rFont val="Times New Roman"/>
        <family val="1"/>
      </rPr>
      <t xml:space="preserve">       </t>
    </r>
    <r>
      <rPr>
        <sz val="11"/>
        <color theme="1"/>
        <rFont val="Aptos"/>
        <family val="2"/>
      </rPr>
      <t xml:space="preserve">The Department receives 9 applications for Examplemental approvals per year and expects that the approval times will be reduced from 35 days to 19 days (on average). </t>
    </r>
  </si>
  <si>
    <r>
      <t>·</t>
    </r>
    <r>
      <rPr>
        <sz val="7"/>
        <color theme="1"/>
        <rFont val="Times New Roman"/>
        <family val="1"/>
      </rPr>
      <t xml:space="preserve">       </t>
    </r>
    <r>
      <rPr>
        <sz val="11"/>
        <color theme="1"/>
        <rFont val="Aptos"/>
        <family val="2"/>
      </rPr>
      <t>Businesses estimate that – on average – each day of lost trading costs $13,800 in lost income.</t>
    </r>
  </si>
  <si>
    <r>
      <t xml:space="preserve">What is your estimate of the 10 year regulatory burden? </t>
    </r>
    <r>
      <rPr>
        <b/>
        <i/>
        <sz val="11"/>
        <color theme="1"/>
        <rFont val="Aptos"/>
        <family val="2"/>
      </rPr>
      <t>$19.87 MILLION</t>
    </r>
    <r>
      <rPr>
        <i/>
        <sz val="11"/>
        <color theme="1"/>
        <rFont val="Aptos"/>
        <family val="2"/>
      </rPr>
      <t xml:space="preserve"> (=9*((35-19)*13800)*10)</t>
    </r>
  </si>
  <si>
    <t>Example D – New cyber security requirements for medium and large Exampalium retailers</t>
  </si>
  <si>
    <r>
      <t>·</t>
    </r>
    <r>
      <rPr>
        <sz val="7"/>
        <color theme="1"/>
        <rFont val="Times New Roman"/>
        <family val="1"/>
      </rPr>
      <t xml:space="preserve">       </t>
    </r>
    <r>
      <rPr>
        <sz val="11"/>
        <color theme="1"/>
        <rFont val="Aptos"/>
        <family val="2"/>
      </rPr>
      <t>Policy example: Every medium and large Exampalium retailer in Australia must implement a new cyber security compliance system to meet updated regulations.</t>
    </r>
  </si>
  <si>
    <r>
      <t>·</t>
    </r>
    <r>
      <rPr>
        <sz val="7"/>
        <color theme="1"/>
        <rFont val="Times New Roman"/>
        <family val="1"/>
      </rPr>
      <t xml:space="preserve">       </t>
    </r>
    <r>
      <rPr>
        <sz val="11"/>
        <color theme="1"/>
        <rFont val="Aptos"/>
        <family val="2"/>
      </rPr>
      <t>It is estimated there are 30,000 retailers affected.</t>
    </r>
  </si>
  <si>
    <r>
      <t>·</t>
    </r>
    <r>
      <rPr>
        <sz val="7"/>
        <color theme="1"/>
        <rFont val="Times New Roman"/>
        <family val="1"/>
      </rPr>
      <t xml:space="preserve">       </t>
    </r>
    <r>
      <rPr>
        <sz val="11"/>
        <color theme="1"/>
        <rFont val="Aptos"/>
        <family val="2"/>
      </rPr>
      <t>The system costs $800 to purchase and install and requires 2 hours of staff time to set up.</t>
    </r>
  </si>
  <si>
    <r>
      <t>·</t>
    </r>
    <r>
      <rPr>
        <sz val="7"/>
        <color theme="1"/>
        <rFont val="Times New Roman"/>
        <family val="1"/>
      </rPr>
      <t xml:space="preserve">       </t>
    </r>
    <r>
      <rPr>
        <sz val="11"/>
        <color theme="1"/>
        <rFont val="Aptos"/>
        <family val="2"/>
      </rPr>
      <t>To remain compliant, retailers must spend 1 hour per year after the year installed updating and reviewing the system.</t>
    </r>
  </si>
  <si>
    <r>
      <t>What is your estimate of the 10 year regulatory burden?</t>
    </r>
    <r>
      <rPr>
        <b/>
        <i/>
        <sz val="11"/>
        <color theme="1"/>
        <rFont val="Aptos"/>
        <family val="2"/>
      </rPr>
      <t xml:space="preserve"> $54.21 MILLION</t>
    </r>
    <r>
      <rPr>
        <i/>
        <sz val="11"/>
        <color theme="1"/>
        <rFont val="Aptos"/>
        <family val="2"/>
      </rPr>
      <t xml:space="preserve"> (=30000*800+30000*2*91.54+30000*1*91.54*9)</t>
    </r>
  </si>
  <si>
    <t>Annual Average over 10 years (For Preliminary Analysis, $M)</t>
  </si>
  <si>
    <t>From cell A3, record all assumptions, calculations, methodologies, data sources, and other supporting information relevant to the proposal and the values entered in the Regulatory Burden Estimate Calculator.</t>
  </si>
  <si>
    <t xml:space="preserve">REGULATORY BURDEN ESTIMATE CALCULATOR (Version July 2026) SCRATCH PAD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</si>
</sst>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37" x14ac:knownFonts="1">
    <font>
      <sz val="11"/>
      <color theme="1"/>
      <name val="Aptos Narrow"/>
      <family val="2"/>
      <scheme val="minor"/>
    </font>
    <font>
      <b/>
      <sz val="11"/>
      <color theme="1"/>
      <name val="Aptos Narrow"/>
      <family val="2"/>
      <scheme val="minor"/>
    </font>
    <font>
      <b/>
      <sz val="14"/>
      <color rgb="FFFFFFFF"/>
      <name val="Aptos Narrow"/>
      <family val="2"/>
      <scheme val="minor"/>
    </font>
    <font>
      <sz val="11"/>
      <color rgb="FF555555"/>
      <name val="Aptos Narrow"/>
      <family val="2"/>
      <scheme val="minor"/>
    </font>
    <font>
      <b/>
      <sz val="11"/>
      <color rgb="FFFFFFFF"/>
      <name val="Aptos Narrow"/>
      <family val="2"/>
      <scheme val="minor"/>
    </font>
    <font>
      <i/>
      <sz val="11"/>
      <color rgb="FF888888"/>
      <name val="Aptos Narrow"/>
      <family val="2"/>
      <scheme val="minor"/>
    </font>
    <font>
      <b/>
      <sz val="12"/>
      <color rgb="FFFFFFFF"/>
      <name val="Aptos Narrow"/>
      <family val="2"/>
      <scheme val="minor"/>
    </font>
    <font>
      <i/>
      <sz val="9"/>
      <color rgb="FF555555"/>
      <name val="Aptos Narrow"/>
      <family val="2"/>
      <scheme val="minor"/>
    </font>
    <font>
      <b/>
      <sz val="13"/>
      <color rgb="FFFFFFFF"/>
      <name val="Aptos Narrow"/>
      <family val="2"/>
      <scheme val="minor"/>
    </font>
    <font>
      <b/>
      <sz val="16"/>
      <color rgb="FFFFFFFF"/>
      <name val="Aptos Narrow"/>
      <family val="2"/>
      <scheme val="minor"/>
    </font>
    <font>
      <sz val="11"/>
      <name val="Aptos Narrow"/>
      <family val="2"/>
      <scheme val="minor"/>
    </font>
    <font>
      <sz val="12"/>
      <color theme="1"/>
      <name val="Aptos Narrow"/>
      <family val="2"/>
      <scheme val="minor"/>
    </font>
    <font>
      <sz val="12"/>
      <name val="Aptos Narrow"/>
      <family val="2"/>
      <scheme val="minor"/>
    </font>
    <font>
      <i/>
      <sz val="11"/>
      <color theme="1"/>
      <name val="Aptos Narrow"/>
      <family val="2"/>
      <scheme val="minor"/>
    </font>
    <font>
      <b/>
      <i/>
      <sz val="11"/>
      <color theme="1"/>
      <name val="Aptos Narrow"/>
      <family val="2"/>
      <scheme val="minor"/>
    </font>
    <font>
      <sz val="8"/>
      <name val="Aptos Narrow"/>
      <family val="2"/>
      <scheme val="minor"/>
    </font>
    <font>
      <b/>
      <sz val="12"/>
      <color theme="0"/>
      <name val="Aptos Narrow"/>
      <family val="2"/>
      <scheme val="minor"/>
    </font>
    <font>
      <b/>
      <sz val="11"/>
      <color theme="0"/>
      <name val="Aptos Narrow"/>
      <family val="2"/>
      <scheme val="minor"/>
    </font>
    <font>
      <sz val="11"/>
      <color theme="0"/>
      <name val="Aptos Narrow"/>
      <family val="2"/>
      <scheme val="minor"/>
    </font>
    <font>
      <sz val="11"/>
      <color theme="1"/>
      <name val="Aptos"/>
      <family val="2"/>
    </font>
    <font>
      <i/>
      <sz val="11"/>
      <color theme="1"/>
      <name val="Aptos"/>
      <family val="2"/>
    </font>
    <font>
      <i/>
      <sz val="10"/>
      <color theme="1"/>
      <name val="Aptos"/>
      <family val="2"/>
    </font>
    <font>
      <b/>
      <sz val="11"/>
      <color theme="1"/>
      <name val="Aptos"/>
      <family val="2"/>
    </font>
    <font>
      <sz val="11"/>
      <color theme="1"/>
      <name val="Symbol"/>
      <family val="1"/>
      <charset val="2"/>
    </font>
    <font>
      <sz val="7"/>
      <color theme="1"/>
      <name val="Times New Roman"/>
      <family val="1"/>
    </font>
    <font>
      <b/>
      <i/>
      <sz val="11"/>
      <color theme="1"/>
      <name val="Aptos"/>
      <family val="2"/>
    </font>
    <font>
      <b/>
      <i/>
      <sz val="11"/>
      <name val="Aptos Narrow"/>
      <family val="2"/>
      <scheme val="minor"/>
    </font>
    <font>
      <sz val="9"/>
      <name val="Aptos Narrow"/>
      <family val="2"/>
      <scheme val="minor"/>
    </font>
    <font>
      <i/>
      <sz val="11"/>
      <name val="Aptos Narrow"/>
      <family val="2"/>
      <scheme val="minor"/>
    </font>
    <font>
      <b/>
      <sz val="12"/>
      <name val="Aptos Narrow"/>
      <family val="2"/>
      <scheme val="minor"/>
    </font>
    <font>
      <u/>
      <sz val="11"/>
      <color theme="10"/>
      <name val="Aptos Narrow"/>
      <family val="2"/>
      <scheme val="minor"/>
    </font>
    <font>
      <b/>
      <sz val="20"/>
      <color theme="1"/>
      <name val="Aptos Narrow"/>
      <family val="2"/>
      <scheme val="minor"/>
    </font>
    <font>
      <u/>
      <sz val="11"/>
      <name val="Aptos Narrow"/>
      <family val="2"/>
      <scheme val="minor"/>
    </font>
    <font>
      <sz val="11"/>
      <color rgb="FF3F3F76"/>
      <name val="Aptos Narrow"/>
      <family val="2"/>
      <scheme val="minor"/>
    </font>
    <font>
      <b/>
      <sz val="11"/>
      <color rgb="FF3F3F3F"/>
      <name val="Aptos Narrow"/>
      <family val="2"/>
      <scheme val="minor"/>
    </font>
    <font>
      <sz val="11"/>
      <color rgb="FFFA7D00"/>
      <name val="Aptos Narrow"/>
      <family val="2"/>
      <scheme val="minor"/>
    </font>
    <font>
      <b/>
      <sz val="14"/>
      <color theme="1"/>
      <name val="Aptos"/>
      <family val="2"/>
    </font>
  </fonts>
  <fills count="11">
    <fill>
      <patternFill patternType="none"/>
    </fill>
    <fill>
      <patternFill patternType="gray125"/>
    </fill>
    <fill>
      <patternFill patternType="solid">
        <fgColor rgb="FFD6EAF8"/>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rgb="FFFFCC99"/>
      </patternFill>
    </fill>
    <fill>
      <patternFill patternType="solid">
        <fgColor rgb="FFF2F2F2"/>
      </patternFill>
    </fill>
    <fill>
      <patternFill patternType="solid">
        <fgColor theme="7" tint="-0.249977111117893"/>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30" fillId="0" borderId="0" applyNumberFormat="0" applyFill="0" applyBorder="0" applyAlignment="0" applyProtection="0"/>
    <xf numFmtId="0" fontId="33" fillId="7" borderId="6" applyNumberFormat="0" applyAlignment="0" applyProtection="0"/>
    <xf numFmtId="0" fontId="34" fillId="8" borderId="7" applyNumberFormat="0" applyAlignment="0" applyProtection="0"/>
    <xf numFmtId="0" fontId="35" fillId="0" borderId="8" applyNumberFormat="0" applyFill="0" applyAlignment="0" applyProtection="0"/>
  </cellStyleXfs>
  <cellXfs count="87">
    <xf numFmtId="0" fontId="0" fillId="0" borderId="0" xfId="0"/>
    <xf numFmtId="0" fontId="3" fillId="0" borderId="0" xfId="0" applyFont="1"/>
    <xf numFmtId="0" fontId="5" fillId="0" borderId="0" xfId="0" applyFont="1" applyAlignment="1">
      <alignment horizontal="center"/>
    </xf>
    <xf numFmtId="0" fontId="7" fillId="0" borderId="0" xfId="0" applyFont="1"/>
    <xf numFmtId="0" fontId="1" fillId="2" borderId="0" xfId="0" applyFont="1" applyFill="1" applyAlignment="1">
      <alignment horizontal="left"/>
    </xf>
    <xf numFmtId="0" fontId="1" fillId="2" borderId="0" xfId="0" applyFont="1" applyFill="1" applyAlignment="1">
      <alignment horizontal="center" wrapText="1"/>
    </xf>
    <xf numFmtId="0" fontId="11" fillId="0" borderId="0" xfId="0" applyFont="1"/>
    <xf numFmtId="0" fontId="12" fillId="0" borderId="0" xfId="0" applyFont="1"/>
    <xf numFmtId="0" fontId="0" fillId="0" borderId="0" xfId="0" applyAlignment="1">
      <alignment horizontal="center" vertical="center"/>
    </xf>
    <xf numFmtId="0" fontId="10" fillId="0" borderId="0" xfId="0" applyFont="1"/>
    <xf numFmtId="0" fontId="0" fillId="0" borderId="1" xfId="0" applyBorder="1"/>
    <xf numFmtId="0" fontId="0" fillId="0" borderId="3" xfId="0" applyBorder="1"/>
    <xf numFmtId="165" fontId="0" fillId="0" borderId="4" xfId="0" applyNumberFormat="1" applyBorder="1" applyAlignment="1">
      <alignment horizontal="center"/>
    </xf>
    <xf numFmtId="0" fontId="13" fillId="0" borderId="0" xfId="0" applyFont="1"/>
    <xf numFmtId="165" fontId="0" fillId="4" borderId="1" xfId="0" applyNumberFormat="1" applyFill="1" applyBorder="1" applyAlignment="1">
      <alignment horizontal="center"/>
    </xf>
    <xf numFmtId="165" fontId="0" fillId="4" borderId="5" xfId="0" applyNumberFormat="1" applyFill="1" applyBorder="1" applyAlignment="1">
      <alignment horizontal="center"/>
    </xf>
    <xf numFmtId="0" fontId="0" fillId="4" borderId="0" xfId="0" applyFill="1"/>
    <xf numFmtId="164" fontId="0" fillId="4" borderId="0" xfId="0" applyNumberFormat="1" applyFill="1" applyAlignment="1">
      <alignment horizontal="center"/>
    </xf>
    <xf numFmtId="3" fontId="0" fillId="4" borderId="0" xfId="0" applyNumberFormat="1" applyFill="1" applyAlignment="1">
      <alignment horizontal="center"/>
    </xf>
    <xf numFmtId="164" fontId="10" fillId="4" borderId="0" xfId="0" applyNumberFormat="1" applyFont="1" applyFill="1" applyAlignment="1">
      <alignment horizontal="center"/>
    </xf>
    <xf numFmtId="0" fontId="27" fillId="0" borderId="0" xfId="0" quotePrefix="1" applyFont="1"/>
    <xf numFmtId="0" fontId="27" fillId="0" borderId="0" xfId="0" applyFont="1"/>
    <xf numFmtId="0" fontId="6" fillId="5" borderId="0" xfId="0" applyFont="1" applyFill="1"/>
    <xf numFmtId="0" fontId="0" fillId="5" borderId="0" xfId="0" applyFill="1"/>
    <xf numFmtId="0" fontId="9" fillId="5" borderId="0" xfId="0" applyFont="1" applyFill="1"/>
    <xf numFmtId="0" fontId="2" fillId="5" borderId="0" xfId="0" applyFont="1" applyFill="1"/>
    <xf numFmtId="0" fontId="4" fillId="5" borderId="0" xfId="0" applyFont="1" applyFill="1"/>
    <xf numFmtId="0" fontId="17" fillId="3" borderId="0" xfId="0" applyFont="1" applyFill="1"/>
    <xf numFmtId="0" fontId="17" fillId="3" borderId="0" xfId="0" applyFont="1" applyFill="1" applyAlignment="1">
      <alignment horizontal="center"/>
    </xf>
    <xf numFmtId="0" fontId="0" fillId="3" borderId="0" xfId="0" applyFill="1"/>
    <xf numFmtId="0" fontId="6" fillId="3" borderId="0" xfId="0" applyFont="1" applyFill="1"/>
    <xf numFmtId="0" fontId="8" fillId="5" borderId="0" xfId="0" applyFont="1" applyFill="1"/>
    <xf numFmtId="165" fontId="8" fillId="5" borderId="0" xfId="0" applyNumberFormat="1" applyFont="1" applyFill="1" applyAlignment="1">
      <alignment horizontal="center"/>
    </xf>
    <xf numFmtId="0" fontId="2" fillId="5" borderId="1" xfId="0" applyFont="1" applyFill="1" applyBorder="1"/>
    <xf numFmtId="0" fontId="0" fillId="5" borderId="1" xfId="0" applyFill="1" applyBorder="1"/>
    <xf numFmtId="0" fontId="16" fillId="3" borderId="1" xfId="0" applyFont="1" applyFill="1" applyBorder="1" applyAlignment="1">
      <alignment horizontal="left"/>
    </xf>
    <xf numFmtId="164" fontId="29" fillId="6" borderId="2" xfId="0" applyNumberFormat="1" applyFont="1" applyFill="1" applyBorder="1" applyAlignment="1">
      <alignment horizontal="center"/>
    </xf>
    <xf numFmtId="0" fontId="31" fillId="0" borderId="0" xfId="0" applyFont="1"/>
    <xf numFmtId="0" fontId="32" fillId="0" borderId="0" xfId="1" quotePrefix="1" applyFont="1"/>
    <xf numFmtId="0" fontId="28" fillId="0" borderId="0" xfId="0" applyFont="1" applyAlignment="1">
      <alignment vertical="top"/>
    </xf>
    <xf numFmtId="0" fontId="13" fillId="0" borderId="0" xfId="0" applyFont="1" applyAlignment="1">
      <alignment vertical="top"/>
    </xf>
    <xf numFmtId="3" fontId="0" fillId="4" borderId="0" xfId="0" applyNumberFormat="1" applyFill="1" applyAlignment="1" applyProtection="1">
      <alignment horizontal="center"/>
      <protection locked="0"/>
    </xf>
    <xf numFmtId="3" fontId="33" fillId="7" borderId="6" xfId="2" applyNumberFormat="1" applyAlignment="1" applyProtection="1">
      <alignment horizontal="center"/>
      <protection locked="0"/>
    </xf>
    <xf numFmtId="165" fontId="34" fillId="8" borderId="7" xfId="3" applyNumberFormat="1" applyAlignment="1">
      <alignment horizontal="center"/>
    </xf>
    <xf numFmtId="0" fontId="33" fillId="7" borderId="6" xfId="2" applyProtection="1">
      <protection locked="0"/>
    </xf>
    <xf numFmtId="0" fontId="33" fillId="7" borderId="6" xfId="2"/>
    <xf numFmtId="3" fontId="35" fillId="4" borderId="8" xfId="4" applyNumberFormat="1" applyFill="1" applyAlignment="1">
      <alignment horizontal="center"/>
    </xf>
    <xf numFmtId="0" fontId="0" fillId="0" borderId="0" xfId="0" applyAlignment="1">
      <alignment horizontal="center"/>
    </xf>
    <xf numFmtId="3" fontId="35" fillId="8" borderId="8" xfId="4" applyNumberFormat="1" applyFill="1" applyAlignment="1">
      <alignment horizontal="center"/>
    </xf>
    <xf numFmtId="164" fontId="35" fillId="8" borderId="8" xfId="4" applyNumberFormat="1" applyFill="1" applyAlignment="1">
      <alignment horizontal="center"/>
    </xf>
    <xf numFmtId="0" fontId="6" fillId="9" borderId="0" xfId="0" applyFont="1" applyFill="1"/>
    <xf numFmtId="0" fontId="0" fillId="9" borderId="0" xfId="0" applyFill="1"/>
    <xf numFmtId="0" fontId="6" fillId="10" borderId="0" xfId="0" applyFont="1" applyFill="1"/>
    <xf numFmtId="0" fontId="0" fillId="10" borderId="0" xfId="0" applyFill="1"/>
    <xf numFmtId="0" fontId="4" fillId="10" borderId="0" xfId="0" applyFont="1" applyFill="1"/>
    <xf numFmtId="165" fontId="4" fillId="10" borderId="0" xfId="0" applyNumberFormat="1" applyFont="1" applyFill="1" applyAlignment="1">
      <alignment horizontal="center"/>
    </xf>
    <xf numFmtId="0" fontId="4" fillId="3" borderId="0" xfId="0" applyFont="1" applyFill="1"/>
    <xf numFmtId="165" fontId="4" fillId="3" borderId="0" xfId="0" applyNumberFormat="1" applyFont="1" applyFill="1" applyAlignment="1">
      <alignment horizontal="center"/>
    </xf>
    <xf numFmtId="0" fontId="4" fillId="9" borderId="0" xfId="0" applyFont="1" applyFill="1"/>
    <xf numFmtId="165" fontId="4" fillId="9" borderId="0" xfId="0" applyNumberFormat="1" applyFont="1" applyFill="1" applyAlignment="1">
      <alignment horizontal="center"/>
    </xf>
    <xf numFmtId="4" fontId="0" fillId="0" borderId="0" xfId="0" applyNumberFormat="1"/>
    <xf numFmtId="0" fontId="18" fillId="0" borderId="0" xfId="0" applyFont="1"/>
    <xf numFmtId="0" fontId="18" fillId="4" borderId="0" xfId="0" applyFont="1" applyFill="1"/>
    <xf numFmtId="0" fontId="6" fillId="5" borderId="0" xfId="0" applyFont="1" applyFill="1" applyAlignment="1">
      <alignment vertical="top"/>
    </xf>
    <xf numFmtId="0" fontId="0" fillId="5" borderId="0" xfId="0" applyFill="1" applyAlignment="1">
      <alignment vertical="top"/>
    </xf>
    <xf numFmtId="0" fontId="1" fillId="4" borderId="0" xfId="0" applyFont="1" applyFill="1" applyAlignment="1">
      <alignment vertical="top" wrapText="1"/>
    </xf>
    <xf numFmtId="0" fontId="0" fillId="4" borderId="0" xfId="0" applyFill="1" applyAlignment="1">
      <alignment vertical="top" wrapText="1"/>
    </xf>
    <xf numFmtId="0" fontId="0" fillId="0" borderId="0" xfId="0" applyAlignment="1">
      <alignment vertical="top"/>
    </xf>
    <xf numFmtId="0" fontId="26" fillId="4"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5" borderId="0" xfId="0" applyFill="1" applyAlignment="1">
      <alignment vertical="top" wrapText="1"/>
    </xf>
    <xf numFmtId="0" fontId="6" fillId="5" borderId="0" xfId="0" applyFont="1" applyFill="1" applyAlignment="1">
      <alignment vertical="top" wrapText="1"/>
    </xf>
    <xf numFmtId="0" fontId="18" fillId="3" borderId="9" xfId="0" applyFont="1" applyFill="1" applyBorder="1" applyAlignment="1">
      <alignment horizontal="left"/>
    </xf>
    <xf numFmtId="165" fontId="0" fillId="4" borderId="2" xfId="0" applyNumberFormat="1" applyFill="1" applyBorder="1" applyAlignment="1">
      <alignment horizontal="center"/>
    </xf>
    <xf numFmtId="165" fontId="0" fillId="4" borderId="3" xfId="0" applyNumberFormat="1" applyFill="1" applyBorder="1" applyAlignment="1">
      <alignment horizontal="center"/>
    </xf>
    <xf numFmtId="0" fontId="17" fillId="3" borderId="10" xfId="0" applyFont="1" applyFill="1" applyBorder="1" applyAlignment="1">
      <alignment horizontal="left"/>
    </xf>
    <xf numFmtId="0" fontId="17" fillId="3" borderId="11" xfId="0" applyFont="1" applyFill="1" applyBorder="1" applyAlignment="1">
      <alignment horizontal="center"/>
    </xf>
    <xf numFmtId="0" fontId="17" fillId="3" borderId="12" xfId="0" applyFont="1" applyFill="1" applyBorder="1" applyAlignment="1">
      <alignment horizontal="center"/>
    </xf>
    <xf numFmtId="0" fontId="36"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0" fontId="23" fillId="0" borderId="0" xfId="0" applyFont="1" applyAlignment="1">
      <alignment horizontal="left" vertical="top"/>
    </xf>
    <xf numFmtId="0" fontId="20" fillId="0" borderId="0" xfId="0" applyFont="1" applyAlignment="1">
      <alignment vertical="top"/>
    </xf>
    <xf numFmtId="0" fontId="17" fillId="0" borderId="0" xfId="0" applyFont="1" applyAlignment="1">
      <alignment vertical="top" wrapText="1"/>
    </xf>
    <xf numFmtId="0" fontId="0" fillId="0" borderId="0" xfId="0" applyAlignment="1">
      <alignment vertical="top" wrapText="1"/>
    </xf>
    <xf numFmtId="0" fontId="0" fillId="0" borderId="0" xfId="0" applyAlignment="1">
      <alignment horizontal="left" wrapText="1"/>
    </xf>
  </cellXfs>
  <cellStyles count="5">
    <cellStyle name="Hyperlink" xfId="1" builtinId="8"/>
    <cellStyle name="Input" xfId="2" builtinId="20"/>
    <cellStyle name="Linked Cell" xfId="4" builtinId="24"/>
    <cellStyle name="Normal" xfId="0" builtinId="0"/>
    <cellStyle name="Output" xfId="3" builtinId="21"/>
  </cellStyles>
  <dxfs count="51">
    <dxf>
      <font>
        <b val="0"/>
        <i val="0"/>
        <strike val="0"/>
        <condense val="0"/>
        <extend val="0"/>
        <outline val="0"/>
        <shadow val="0"/>
        <u val="none"/>
        <vertAlign val="baseline"/>
        <sz val="11"/>
        <color theme="1"/>
        <name val="Symbol"/>
        <family val="1"/>
        <charset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Symbol"/>
        <family val="1"/>
        <charset val="2"/>
        <scheme val="none"/>
      </font>
      <alignment horizontal="left" vertical="top" textRotation="0" wrapText="0" indent="0" justifyLastLine="0" shrinkToFit="0" readingOrder="0"/>
    </dxf>
    <dxf>
      <font>
        <b/>
        <i val="0"/>
        <strike val="0"/>
        <condense val="0"/>
        <extend val="0"/>
        <outline val="0"/>
        <shadow val="0"/>
        <u val="none"/>
        <vertAlign val="baseline"/>
        <sz val="14"/>
        <color theme="1"/>
        <name val="Aptos"/>
        <family val="2"/>
        <scheme val="none"/>
      </font>
      <alignment horizontal="left" vertical="top" textRotation="0" wrapText="1"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quot;$&quot;#,##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Aptos Narrow"/>
        <family val="2"/>
        <scheme val="minor"/>
      </font>
      <fill>
        <patternFill patternType="solid">
          <fgColor indexed="64"/>
          <bgColor rgb="FF00206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rder>
    </dxf>
    <dxf>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3" formatCode="#,##0"/>
      <fill>
        <patternFill patternType="solid">
          <fgColor indexed="64"/>
          <bgColor theme="0"/>
        </patternFill>
      </fill>
      <alignment horizontal="center" vertical="bottom" textRotation="0" wrapText="0" indent="0" justifyLastLine="0" shrinkToFit="0" readingOrder="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1"/>
        <color theme="1"/>
        <name val="Aptos Narrow"/>
        <family val="2"/>
        <scheme val="minor"/>
      </font>
      <fill>
        <patternFill patternType="solid">
          <fgColor indexed="64"/>
          <bgColor rgb="FFD6EAF8"/>
        </patternFill>
      </fill>
      <alignment horizontal="center" vertical="bottom" textRotation="0" wrapText="1"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3" formatCode="#,##0"/>
      <fill>
        <patternFill patternType="solid">
          <fgColor indexed="64"/>
          <bgColor rgb="FFF2F2F2"/>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rgb="FFD6EAF8"/>
        </patternFill>
      </fill>
      <alignment horizontal="center" vertical="bottom" textRotation="0" wrapText="1"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3" formatCode="#,##0"/>
      <fill>
        <patternFill patternType="solid">
          <fgColor indexed="64"/>
          <bgColor rgb="FFF2F2F2"/>
        </patternFill>
      </fill>
      <alignment horizontal="center" vertical="bottom" textRotation="0" wrapText="0" indent="0" justifyLastLine="0" shrinkToFit="0" readingOrder="0"/>
    </dxf>
    <dxf>
      <numFmt numFmtId="3" formatCode="#,##0"/>
      <fill>
        <patternFill patternType="solid">
          <fgColor indexed="64"/>
          <bgColor rgb="FFF2F2F2"/>
        </patternFill>
      </fill>
      <alignment horizontal="center" vertical="bottom" textRotation="0" wrapText="0" indent="0" justifyLastLine="0" shrinkToFit="0" readingOrder="0"/>
    </dxf>
    <dxf>
      <numFmt numFmtId="164" formatCode="&quot;$&quot;#,##0.00"/>
      <fill>
        <patternFill patternType="solid">
          <fgColor indexed="64"/>
          <bgColor rgb="FFF2F2F2"/>
        </patternFill>
      </fill>
      <alignment horizontal="center" vertical="bottom" textRotation="0" wrapText="0" indent="0" justifyLastLine="0" shrinkToFit="0" readingOrder="0"/>
    </dxf>
    <dxf>
      <protection locked="0" hidden="0"/>
    </dxf>
    <dxf>
      <protection locked="0" hidden="0"/>
    </dxf>
    <dxf>
      <protection locked="0" hidden="0"/>
    </dxf>
    <dxf>
      <protection locked="0" hidden="0"/>
    </dxf>
    <dxf>
      <protection locked="0" hidden="0"/>
    </dxf>
    <dxf>
      <fill>
        <patternFill patternType="solid">
          <fgColor indexed="64"/>
          <bgColor rgb="FFF2F2F2"/>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rgb="FFD6EAF8"/>
        </patternFill>
      </fill>
      <alignment horizontal="center" vertical="bottom" textRotation="0" wrapText="1" indent="0" justifyLastLine="0" shrinkToFit="0" readingOrder="0"/>
    </dxf>
    <dxf>
      <font>
        <b val="0"/>
        <i/>
        <strike val="0"/>
        <condense val="0"/>
        <extend val="0"/>
        <outline val="0"/>
        <shadow val="0"/>
        <u val="none"/>
        <vertAlign val="baseline"/>
        <sz val="11"/>
        <color rgb="FF888888"/>
        <name val="Aptos Narrow"/>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dxf>
    <dxf>
      <numFmt numFmtId="3"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auto="1"/>
        <name val="Aptos Narrow"/>
        <family val="2"/>
        <scheme val="minor"/>
      </font>
    </dxf>
  </dxfs>
  <tableStyles count="1" defaultTableStyle="TableStyleMedium2" defaultPivotStyle="PivotStyleLight16">
    <tableStyle name="Table Style 1" pivot="0" count="0" xr9:uid="{06B57CD8-5E59-4F64-B797-4FFA41B1E23E}"/>
  </tableStyles>
  <colors>
    <mruColors>
      <color rgb="FFFFFFCC"/>
      <color rgb="FF2CE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98BAAB-54A3-42D0-B1B9-529584362705}" name="Table1" displayName="Table1" ref="A1:I3" totalsRowShown="0">
  <autoFilter ref="A1:I3" xr:uid="{C298BAAB-54A3-42D0-B1B9-5295843627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9085DE5-D9BE-49EC-8AC9-EF95431B301B}" name="Inputs for Calculating Regulatory Burden Estimates" dataDxfId="50"/>
    <tableColumn id="2" xr3:uid="{C4F01865-F7E5-474A-92B3-C68103365C1F}" name="Column1" dataDxfId="49"/>
    <tableColumn id="3" xr3:uid="{4748CBE8-B8FF-48D4-81B3-8B323452A4E0}" name="Column2"/>
    <tableColumn id="4" xr3:uid="{EF45164B-D807-44BD-9512-34A123384C38}" name="Column3"/>
    <tableColumn id="5" xr3:uid="{3AB73ADC-C4B4-4C2D-BDAB-764C49E8B800}" name="Column4"/>
    <tableColumn id="6" xr3:uid="{FDAEBB02-0315-4572-926C-48406AB8942B}" name="Column5"/>
    <tableColumn id="7" xr3:uid="{A6554CA3-202A-4770-8CF9-D9A59C79E867}" name="Column6"/>
    <tableColumn id="8" xr3:uid="{679F92DF-DD08-4988-8F91-53441356AF0D}" name="Column7"/>
    <tableColumn id="9" xr3:uid="{B4EB7FA8-6B91-43F8-942A-F0BF484644B5}" name="Column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A72845-88E8-4A46-861E-08CA11CCD69A}" name="Table2" displayName="Table2" ref="A6:D12" totalsRowShown="0">
  <autoFilter ref="A6:D12" xr:uid="{95A72845-88E8-4A46-861E-08CA11CCD69A}">
    <filterColumn colId="0" hiddenButton="1"/>
    <filterColumn colId="1" hiddenButton="1"/>
    <filterColumn colId="2" hiddenButton="1"/>
    <filterColumn colId="3" hiddenButton="1"/>
  </autoFilter>
  <tableColumns count="4">
    <tableColumn id="1" xr3:uid="{B75A51AE-1139-4593-97B9-0D9F840CFF5D}" name="Setting"/>
    <tableColumn id="2" xr3:uid="{F7F32964-8462-4787-89F0-A61DAD3EEF1F}" name="Your Value" dataDxfId="48" dataCellStyle="Input"/>
    <tableColumn id="3" xr3:uid="{FF0C7BE1-8E12-484F-9759-0FA07EFA7DC9}" name="Default Values"/>
    <tableColumn id="4" xr3:uid="{D5E00253-6628-4373-A28A-0CD766D6F07A}" name="Guidance" dataDxfId="47"/>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5E0239-A287-4A7C-BAE1-FC97E0F2641E}" name="Table3" displayName="Table3" ref="A15:D20" totalsRowShown="0">
  <autoFilter ref="A15:D20" xr:uid="{AD5E0239-A287-4A7C-BAE1-FC97E0F2641E}">
    <filterColumn colId="0" hiddenButton="1"/>
    <filterColumn colId="1" hiddenButton="1"/>
    <filterColumn colId="2" hiddenButton="1"/>
    <filterColumn colId="3" hiddenButton="1"/>
  </autoFilter>
  <tableColumns count="4">
    <tableColumn id="1" xr3:uid="{B79D8602-8C7F-4197-A3A4-E5264B7B56B1}" name="Setting"/>
    <tableColumn id="2" xr3:uid="{6C5A861C-03A8-411E-B856-6B134A73C96B}" name="Effective Value" dataDxfId="46">
      <calculatedColumnFormula>IF(B7="INPUT HERE",C7,B7)</calculatedColumnFormula>
    </tableColumn>
    <tableColumn id="3" xr3:uid="{D0A065CD-D695-45A9-8CA3-B517BBB12C7B}" name="Source" dataDxfId="45">
      <calculatedColumnFormula>IF(B7="INPUT HERE","Default","User")</calculatedColumnFormula>
    </tableColumn>
    <tableColumn id="4" xr3:uid="{B5CEA336-4252-4563-B318-61AA62B10B72}" name="Column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6934FB-E570-4E81-8CF1-F7E05446F20C}" name="Table5" displayName="Table5" ref="A28:J34" totalsRowShown="0" headerRowDxfId="44" dataDxfId="43" dataCellStyle="Linked Cell">
  <autoFilter ref="A28:J34" xr:uid="{F46934FB-E570-4E81-8CF1-F7E05446F2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1033CB2-9488-442E-B6A8-5106F699CACF}" name="Description of Cost" dataDxfId="42" dataCellStyle="Input"/>
    <tableColumn id="2" xr3:uid="{C183381B-2297-4D9E-A788-48EB9C90811B}" name="Setup Hours_x000a_(one-off)" dataDxfId="41" dataCellStyle="Input"/>
    <tableColumn id="3" xr3:uid="{C930D9B0-773F-4638-83DC-D5FB3A0BA0D0}" name="Ongoing Hours_x000a_(per occasion)" dataDxfId="40" dataCellStyle="Input"/>
    <tableColumn id="4" xr3:uid="{BAC59EB0-9677-49E2-AFFD-9BBE0897BCE5}" name="Frequency_x000a_(times/yr)" dataDxfId="39" dataCellStyle="Input"/>
    <tableColumn id="5" xr3:uid="{C87256E1-AA18-4775-8478-2D905A6B85EB}" name=" Cost Type " dataDxfId="38" dataCellStyle="Input"/>
    <tableColumn id="6" xr3:uid="{472DDA60-98DD-4B10-901C-4B21E1B8892C}" name="Labour Cost_x000a_($/hr)" dataDxfId="37" dataCellStyle="Linked Cell"/>
    <tableColumn id="7" xr3:uid="{4A30E738-13C6-4A48-A3FD-916AF8A7CFFB}" name="No. of_x000a_Entities" dataDxfId="36" dataCellStyle="Linked Cell"/>
    <tableColumn id="8" xr3:uid="{868289B6-31DD-415D-AD65-5E6C9EF0CA36}" name="Staff per Entity undertaking activity" dataDxfId="35" dataCellStyle="Linked Cell"/>
    <tableColumn id="9" xr3:uid="{D0F15670-1E4E-4028-B98D-1D037335CB85}" name="Initial Cost_x000a_(Year 1)" dataDxfId="34" dataCellStyle="Output"/>
    <tableColumn id="10" xr3:uid="{8B34C95C-44BD-4E9F-A41E-D17890F77226}" name="Ongoing Cost_x000a_(Year 2+)" dataDxfId="33" dataCellStyle="Output"/>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DE2796-074F-47E8-BBE4-4B66295EFE63}" name="Table6" displayName="Table6" ref="A39:G45" totalsRowShown="0" headerRowDxfId="32">
  <autoFilter ref="A39:G45" xr:uid="{F8DE2796-074F-47E8-BBE4-4B66295EFE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E967F1-B8ED-42E7-ADAA-13978F8BC96F}" name="Description of Cost" dataCellStyle="Input"/>
    <tableColumn id="2" xr3:uid="{C9B7B1D1-441C-4821-A64A-3A2F4AB3D19E}" name="One-off_x000a_Cost ($)" dataCellStyle="Input"/>
    <tableColumn id="3" xr3:uid="{CA6E8032-0029-4AE3-8F50-E8182A70A2E7}" name="Recurring_x000a_Cost ($)" dataCellStyle="Input"/>
    <tableColumn id="4" xr3:uid="{BF208BC8-271E-46F8-B4CC-D9AAE27A6626}" name="Times_x000a_cost applies/yr" dataCellStyle="Input"/>
    <tableColumn id="5" xr3:uid="{8ED46CC6-0831-438D-BD4D-BB28540DBDE3}" name="No. of_x000a_Entities" dataDxfId="31" dataCellStyle="Linked Cell"/>
    <tableColumn id="6" xr3:uid="{DD8C8EAC-B84C-40D2-896E-DA0053452BE0}" name="Initial Cost_x000a_(Year 1)" dataDxfId="30" dataCellStyle="Output"/>
    <tableColumn id="7" xr3:uid="{C33566C0-D97B-4181-8E9C-E9653F7EF892}" name="Ongoing Cost_x000a_(Year 2+)" dataDxfId="29" dataCellStyle="Output"/>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14553B-6501-4DE5-8E6E-8D38AF20413B}" name="Table7" displayName="Table7" ref="A50:H56" totalsRowShown="0" headerRowDxfId="28">
  <autoFilter ref="A50:H56" xr:uid="{D914553B-6501-4DE5-8E6E-8D38AF2041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59BC38-5A6E-4F5C-826F-3A95B3698D2E}" name="Description of Cost" dataDxfId="27" dataCellStyle="Input"/>
    <tableColumn id="2" xr3:uid="{8471C237-AC38-4703-9525-5F26876BDC33}" name="Income lost per day of delay ($) " dataDxfId="26" dataCellStyle="Input"/>
    <tableColumn id="3" xr3:uid="{2F854E6C-FD07-48A7-ACD6-21CED35E1844}" name="Length of delay (days)" dataDxfId="25" dataCellStyle="Input"/>
    <tableColumn id="4" xr3:uid="{76604BBD-D049-4D30-A848-0492C160F8F8}" name="Recurrence of delays (times/yr)" dataDxfId="24" dataCellStyle="Input"/>
    <tableColumn id="5" xr3:uid="{F4769CFC-44A2-4CEF-AC64-FB67F3AC5853}" name="One-off delay (Yes/No)" dataDxfId="23" dataCellStyle="Input"/>
    <tableColumn id="6" xr3:uid="{BE65C04A-7DB7-42AB-81AF-6FF12211DF83}" name="No. of_x000a_Entities" dataDxfId="22" dataCellStyle="Linked Cell"/>
    <tableColumn id="7" xr3:uid="{A3B5908B-D3CA-43F6-9867-20065DB82C24}" name="Initial Cost_x000a_(Year 1)" dataDxfId="21" dataCellStyle="Output"/>
    <tableColumn id="8" xr3:uid="{13F92038-DB29-4C52-B245-31D0F8A9CCD7}" name="Ongoing Cost_x000a_(Year 2+)" dataDxfId="20" dataCellStyle="Output"/>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3FAEF9-4A6E-44A9-86A9-6817ACD39405}" name="Table8" displayName="Table8" ref="A3:L7" totalsRowShown="0" headerRowDxfId="19" dataDxfId="17" headerRowBorderDxfId="18" tableBorderDxfId="16" totalsRowBorderDxfId="15">
  <autoFilter ref="A3:L7" xr:uid="{073FAEF9-4A6E-44A9-86A9-6817ACD394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65F06C5-7412-4AED-9018-51ED2C5AEC2F}" name="Burden Category " dataDxfId="14"/>
    <tableColumn id="2" xr3:uid="{68F178D6-C544-4C23-8ED2-9203DFFFE367}" name="10 Year Total " dataDxfId="13"/>
    <tableColumn id="3" xr3:uid="{3D791F0B-3C99-42C1-9723-2068D777F3D9}" name="YEAR 1" dataDxfId="12"/>
    <tableColumn id="4" xr3:uid="{77C8950B-4BF7-4758-82D8-9309852DDC0D}" name="YEAR 2" dataDxfId="11"/>
    <tableColumn id="5" xr3:uid="{6D52DC5A-F746-4F27-9632-DD46CF40F312}" name="YEAR 3" dataDxfId="10"/>
    <tableColumn id="6" xr3:uid="{7D55B83C-3054-45C9-ACCF-4321776146EA}" name="YEAR 4" dataDxfId="9"/>
    <tableColumn id="7" xr3:uid="{AE9B4C50-3078-4ABC-8E1F-5E782A927B9B}" name="YEAR 5" dataDxfId="8"/>
    <tableColumn id="8" xr3:uid="{21DAD529-7A68-4E72-82F8-A001559E9DD5}" name="YEAR 6" dataDxfId="7"/>
    <tableColumn id="9" xr3:uid="{9EC81EE4-466C-4E8E-8975-72B7E01C429E}" name="YEAR 7" dataDxfId="6"/>
    <tableColumn id="10" xr3:uid="{F0091060-829E-42E9-B426-1C3D8A87D689}" name="YEAR 8" dataDxfId="5"/>
    <tableColumn id="11" xr3:uid="{56149A41-874A-42F0-9F38-9A19F5068464}" name="YEAR 9" dataDxfId="4"/>
    <tableColumn id="12" xr3:uid="{4C6A6644-1A6D-49DD-8B5C-8B4F7301E5DE}" name="YEAR 10" dataDxfId="3"/>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0042CE-8AF1-4B83-BAE3-766624BFE83C}" name="Table10" displayName="Table10" ref="A1:A34" totalsRowShown="0" headerRowDxfId="2" dataDxfId="1">
  <autoFilter ref="A1:A34" xr:uid="{3B0042CE-8AF1-4B83-BAE3-766624BFE83C}">
    <filterColumn colId="0" hiddenButton="1"/>
  </autoFilter>
  <tableColumns count="1">
    <tableColumn id="1" xr3:uid="{0FAFB5F6-29E4-485D-BE76-AA8D930F1086}" name="Training Exercises for Regulatory Cost Calculator"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851C88A-55C1-4E5B-952B-890D158A5A28}">
  <we:reference id="wa200009404" version="1.0.0.5" store="en-US" storeType="OMEX"/>
  <we:alternateReferences>
    <we:reference id="wa200009404" version="1.0.0.5"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69DDC-0B6C-43C7-AB42-26695CED6D0D}">
  <dimension ref="A1:XFC6"/>
  <sheetViews>
    <sheetView showGridLines="0" workbookViewId="0">
      <selection activeCell="C6" sqref="C6"/>
    </sheetView>
  </sheetViews>
  <sheetFormatPr defaultColWidth="0" defaultRowHeight="14.4" zeroHeight="1" x14ac:dyDescent="0.3"/>
  <cols>
    <col min="1" max="2" width="8.77734375" customWidth="1"/>
    <col min="3" max="3" width="12.77734375" customWidth="1"/>
    <col min="4" max="16383" width="8.77734375" hidden="1"/>
    <col min="16384" max="16384" width="2" hidden="1" customWidth="1"/>
  </cols>
  <sheetData>
    <row r="1" spans="1:2" ht="25.8" x14ac:dyDescent="0.5">
      <c r="A1" s="37" t="s">
        <v>0</v>
      </c>
    </row>
    <row r="2" spans="1:2" x14ac:dyDescent="0.3">
      <c r="A2" s="38" t="s">
        <v>1</v>
      </c>
      <c r="B2" s="9"/>
    </row>
    <row r="3" spans="1:2" x14ac:dyDescent="0.3">
      <c r="A3" s="38" t="s">
        <v>2</v>
      </c>
      <c r="B3" s="9"/>
    </row>
    <row r="4" spans="1:2" x14ac:dyDescent="0.3">
      <c r="A4" s="38" t="s">
        <v>3</v>
      </c>
      <c r="B4" s="9"/>
    </row>
    <row r="5" spans="1:2" x14ac:dyDescent="0.3">
      <c r="A5" s="38" t="s">
        <v>4</v>
      </c>
      <c r="B5" s="9"/>
    </row>
    <row r="6" spans="1:2" x14ac:dyDescent="0.3">
      <c r="A6" s="38" t="s">
        <v>5</v>
      </c>
      <c r="B6" s="9"/>
    </row>
  </sheetData>
  <hyperlinks>
    <hyperlink ref="A2" location="'1.Instructions'!A1" display="'1.Instructions'!A1" xr:uid="{471C72E0-5E3A-4A14-80E6-C339F4720DE9}"/>
    <hyperlink ref="A3" location="'2. Calculator'!A1" display="'2. Calculator'!A1" xr:uid="{93969112-D620-4BD0-8239-1798841AF181}"/>
    <hyperlink ref="A4" location="'3. Estimates'!A1" display="'3. Estimates'!A1" xr:uid="{B99922B6-337A-4C03-BEF7-064151A336BA}"/>
    <hyperlink ref="A5" location="'4. Scratch Pad'!A1" display="'4. Scratch Pad'!A1" xr:uid="{22B5D407-A9EA-494C-87D5-08B0E48227E2}"/>
    <hyperlink ref="A6" location="'5. Examples'!A1" display="'5. Examples'!A1" xr:uid="{70527CEF-6708-4E53-919A-72CF455D608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DB5-01E2-4D31-84B8-88F554032DFF}">
  <sheetPr codeName="Sheet1">
    <tabColor theme="9" tint="0.79998168889431442"/>
  </sheetPr>
  <dimension ref="A1:XFC25"/>
  <sheetViews>
    <sheetView showGridLines="0" tabSelected="1" topLeftCell="A4" zoomScale="70" zoomScaleNormal="70" workbookViewId="0">
      <selection activeCell="A6" sqref="A6"/>
    </sheetView>
  </sheetViews>
  <sheetFormatPr defaultColWidth="0" defaultRowHeight="14.4" zeroHeight="1" x14ac:dyDescent="0.3"/>
  <cols>
    <col min="1" max="1" width="255.5546875" customWidth="1"/>
    <col min="2" max="2" width="123.44140625" hidden="1" customWidth="1"/>
    <col min="3" max="3" width="8.77734375" hidden="1" customWidth="1"/>
    <col min="4" max="16383" width="8.77734375" hidden="1"/>
    <col min="16384" max="16384" width="9.21875" hidden="1" customWidth="1"/>
  </cols>
  <sheetData>
    <row r="1" spans="1:2" ht="21" x14ac:dyDescent="0.4">
      <c r="A1" s="24" t="s">
        <v>6</v>
      </c>
      <c r="B1" s="23"/>
    </row>
    <row r="2" spans="1:2" x14ac:dyDescent="0.3">
      <c r="A2" s="16"/>
      <c r="B2" s="16"/>
    </row>
    <row r="3" spans="1:2" ht="15.6" x14ac:dyDescent="0.3">
      <c r="A3" s="22" t="s">
        <v>7</v>
      </c>
      <c r="B3" s="23"/>
    </row>
    <row r="4" spans="1:2" ht="79.05" customHeight="1" x14ac:dyDescent="0.3">
      <c r="A4" s="85" t="s">
        <v>8</v>
      </c>
      <c r="B4" s="85"/>
    </row>
    <row r="5" spans="1:2" ht="15.6" x14ac:dyDescent="0.3">
      <c r="A5" s="63" t="s">
        <v>9</v>
      </c>
      <c r="B5" s="64"/>
    </row>
    <row r="6" spans="1:2" ht="79.05" customHeight="1" x14ac:dyDescent="0.3">
      <c r="A6" s="65" t="s">
        <v>10</v>
      </c>
      <c r="B6" s="66"/>
    </row>
    <row r="7" spans="1:2" ht="41.1" customHeight="1" x14ac:dyDescent="0.3">
      <c r="A7" s="65" t="s">
        <v>11</v>
      </c>
      <c r="B7" s="66"/>
    </row>
    <row r="8" spans="1:2" ht="72" x14ac:dyDescent="0.3">
      <c r="A8" s="66" t="s">
        <v>12</v>
      </c>
      <c r="B8" s="66"/>
    </row>
    <row r="9" spans="1:2" ht="15.6" x14ac:dyDescent="0.3">
      <c r="A9" s="63" t="s">
        <v>13</v>
      </c>
      <c r="B9" s="67"/>
    </row>
    <row r="10" spans="1:2" ht="43.2" x14ac:dyDescent="0.3">
      <c r="A10" s="69" t="s">
        <v>14</v>
      </c>
      <c r="B10" s="68"/>
    </row>
    <row r="11" spans="1:2" ht="43.2" x14ac:dyDescent="0.3">
      <c r="A11" s="69" t="s">
        <v>15</v>
      </c>
      <c r="B11" s="67"/>
    </row>
    <row r="12" spans="1:2" ht="43.2" x14ac:dyDescent="0.3">
      <c r="A12" s="69" t="s">
        <v>16</v>
      </c>
      <c r="B12" s="64"/>
    </row>
    <row r="13" spans="1:2" ht="15.6" x14ac:dyDescent="0.3">
      <c r="A13" s="63" t="s">
        <v>17</v>
      </c>
      <c r="B13" s="70"/>
    </row>
    <row r="14" spans="1:2" ht="43.2" x14ac:dyDescent="0.3">
      <c r="A14" s="69" t="s">
        <v>18</v>
      </c>
      <c r="B14" s="70"/>
    </row>
    <row r="15" spans="1:2" ht="43.2" x14ac:dyDescent="0.3">
      <c r="A15" s="69" t="s">
        <v>19</v>
      </c>
      <c r="B15" s="70"/>
    </row>
    <row r="16" spans="1:2" ht="15.6" x14ac:dyDescent="0.3">
      <c r="A16" s="63" t="s">
        <v>20</v>
      </c>
      <c r="B16" s="66"/>
    </row>
    <row r="17" spans="1:2" ht="43.2" x14ac:dyDescent="0.3">
      <c r="A17" s="69" t="s">
        <v>21</v>
      </c>
      <c r="B17" s="71"/>
    </row>
    <row r="18" spans="1:2" x14ac:dyDescent="0.3">
      <c r="A18" s="84" t="s">
        <v>22</v>
      </c>
      <c r="B18" s="70"/>
    </row>
    <row r="19" spans="1:2" hidden="1" x14ac:dyDescent="0.3">
      <c r="B19" s="70"/>
    </row>
    <row r="20" spans="1:2" hidden="1" x14ac:dyDescent="0.3">
      <c r="B20" s="66"/>
    </row>
    <row r="21" spans="1:2" ht="15.6" hidden="1" x14ac:dyDescent="0.3">
      <c r="B21" s="72"/>
    </row>
    <row r="22" spans="1:2" hidden="1" x14ac:dyDescent="0.3">
      <c r="B22" s="70"/>
    </row>
    <row r="25" spans="1:2" hidden="1" x14ac:dyDescent="0.3">
      <c r="A25" s="62" t="s">
        <v>22</v>
      </c>
    </row>
  </sheetData>
  <mergeCells count="1">
    <mergeCell ref="A4:B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81118-1C56-4E0D-89F7-55FC88CA78A3}">
  <sheetPr codeName="Sheet2">
    <tabColor theme="4" tint="0.79998168889431442"/>
    <pageSetUpPr autoPageBreaks="0"/>
  </sheetPr>
  <dimension ref="A1:J60"/>
  <sheetViews>
    <sheetView showGridLines="0" zoomScale="85" zoomScaleNormal="85" workbookViewId="0">
      <pane ySplit="2" topLeftCell="A34" activePane="bottomLeft" state="frozen"/>
      <selection activeCell="C7" sqref="C7"/>
      <selection pane="bottomLeft" activeCell="A25" sqref="A25"/>
    </sheetView>
  </sheetViews>
  <sheetFormatPr defaultColWidth="0" defaultRowHeight="14.4" zeroHeight="1" x14ac:dyDescent="0.3"/>
  <cols>
    <col min="1" max="1" width="56.77734375" customWidth="1"/>
    <col min="2" max="2" width="30" customWidth="1"/>
    <col min="3" max="3" width="21.77734375" customWidth="1"/>
    <col min="4" max="4" width="30" customWidth="1"/>
    <col min="5" max="5" width="22.5546875" customWidth="1"/>
    <col min="6" max="7" width="18.21875" customWidth="1"/>
    <col min="8" max="8" width="33" customWidth="1"/>
    <col min="9" max="10" width="21.77734375" customWidth="1"/>
    <col min="11" max="16384" width="8.77734375" hidden="1"/>
  </cols>
  <sheetData>
    <row r="1" spans="1:9" ht="18" x14ac:dyDescent="0.35">
      <c r="A1" s="25" t="s">
        <v>23</v>
      </c>
      <c r="B1" s="23" t="s">
        <v>24</v>
      </c>
      <c r="C1" s="23" t="s">
        <v>25</v>
      </c>
      <c r="D1" s="23" t="s">
        <v>26</v>
      </c>
      <c r="E1" s="62" t="s">
        <v>27</v>
      </c>
      <c r="F1" s="62" t="s">
        <v>28</v>
      </c>
      <c r="G1" s="62" t="s">
        <v>29</v>
      </c>
      <c r="H1" s="62" t="s">
        <v>30</v>
      </c>
      <c r="I1" s="62" t="s">
        <v>31</v>
      </c>
    </row>
    <row r="2" spans="1:9" ht="15.6" x14ac:dyDescent="0.3">
      <c r="A2" s="7" t="s">
        <v>32</v>
      </c>
      <c r="B2" s="6"/>
    </row>
    <row r="3" spans="1:9" ht="15.6" x14ac:dyDescent="0.3">
      <c r="A3" s="7" t="s">
        <v>33</v>
      </c>
      <c r="B3" s="6"/>
    </row>
    <row r="4" spans="1:9" ht="19.5" customHeight="1" x14ac:dyDescent="0.3">
      <c r="A4" s="7"/>
    </row>
    <row r="5" spans="1:9" ht="35.1" customHeight="1" x14ac:dyDescent="0.3">
      <c r="A5" s="26" t="s">
        <v>34</v>
      </c>
      <c r="B5" s="23"/>
      <c r="C5" s="23"/>
      <c r="D5" s="23"/>
    </row>
    <row r="6" spans="1:9" x14ac:dyDescent="0.3">
      <c r="A6" s="27" t="s">
        <v>35</v>
      </c>
      <c r="B6" s="28" t="s">
        <v>36</v>
      </c>
      <c r="C6" s="28" t="s">
        <v>37</v>
      </c>
      <c r="D6" s="27" t="s">
        <v>38</v>
      </c>
    </row>
    <row r="7" spans="1:9" x14ac:dyDescent="0.3">
      <c r="A7" s="9" t="s">
        <v>39</v>
      </c>
      <c r="B7" s="42" t="s">
        <v>40</v>
      </c>
      <c r="C7" s="18" t="s">
        <v>41</v>
      </c>
      <c r="D7" s="20" t="s">
        <v>42</v>
      </c>
    </row>
    <row r="8" spans="1:9" x14ac:dyDescent="0.3">
      <c r="A8" t="s">
        <v>43</v>
      </c>
      <c r="B8" s="42" t="s">
        <v>40</v>
      </c>
      <c r="C8" s="18">
        <v>1</v>
      </c>
      <c r="D8" s="21" t="s">
        <v>44</v>
      </c>
    </row>
    <row r="9" spans="1:9" x14ac:dyDescent="0.3">
      <c r="A9" t="s">
        <v>45</v>
      </c>
      <c r="B9" s="42" t="s">
        <v>40</v>
      </c>
      <c r="C9" s="17">
        <v>91.54</v>
      </c>
      <c r="D9" s="21" t="s">
        <v>46</v>
      </c>
    </row>
    <row r="10" spans="1:9" x14ac:dyDescent="0.3">
      <c r="A10" t="s">
        <v>47</v>
      </c>
      <c r="B10" s="42" t="s">
        <v>40</v>
      </c>
      <c r="C10" s="19">
        <v>41</v>
      </c>
      <c r="D10" s="21" t="s">
        <v>48</v>
      </c>
    </row>
    <row r="11" spans="1:9" x14ac:dyDescent="0.3">
      <c r="A11" t="s">
        <v>49</v>
      </c>
      <c r="B11" s="42" t="s">
        <v>40</v>
      </c>
      <c r="C11" s="18">
        <v>10</v>
      </c>
      <c r="D11" s="21" t="s">
        <v>50</v>
      </c>
    </row>
    <row r="12" spans="1:9" x14ac:dyDescent="0.3">
      <c r="B12" s="41"/>
    </row>
    <row r="13" spans="1:9" x14ac:dyDescent="0.3">
      <c r="B13" s="41"/>
    </row>
    <row r="14" spans="1:9" ht="19.05" customHeight="1" x14ac:dyDescent="0.3">
      <c r="A14" s="26" t="s">
        <v>51</v>
      </c>
      <c r="B14" s="23"/>
      <c r="C14" s="23"/>
      <c r="D14" s="23"/>
    </row>
    <row r="15" spans="1:9" x14ac:dyDescent="0.3">
      <c r="A15" s="27" t="s">
        <v>35</v>
      </c>
      <c r="B15" s="28" t="s">
        <v>52</v>
      </c>
      <c r="C15" s="28" t="s">
        <v>53</v>
      </c>
      <c r="D15" s="29" t="s">
        <v>24</v>
      </c>
    </row>
    <row r="16" spans="1:9" x14ac:dyDescent="0.3">
      <c r="A16" s="9" t="s">
        <v>39</v>
      </c>
      <c r="B16" s="47" t="str">
        <f>IF(B7="INPUT HERE",C7,B7)</f>
        <v>N/A</v>
      </c>
      <c r="C16" s="2" t="str">
        <f>IF(B7="INPUT HERE","Default","User")</f>
        <v>Default</v>
      </c>
      <c r="D16" s="8"/>
    </row>
    <row r="17" spans="1:10" x14ac:dyDescent="0.3">
      <c r="A17" t="s">
        <v>43</v>
      </c>
      <c r="B17" s="47">
        <f>IF(B8="INPUT HERE",C8,B8)</f>
        <v>1</v>
      </c>
      <c r="C17" s="2" t="str">
        <f>IF(B8="INPUT HERE","Default","User")</f>
        <v>Default</v>
      </c>
      <c r="D17" s="8"/>
    </row>
    <row r="18" spans="1:10" x14ac:dyDescent="0.3">
      <c r="A18" t="s">
        <v>45</v>
      </c>
      <c r="B18" s="47">
        <f>IF(B9="INPUT HERE",C9,B9)</f>
        <v>91.54</v>
      </c>
      <c r="C18" s="2" t="str">
        <f>IF(B9="INPUT HERE","Default","User")</f>
        <v>Default</v>
      </c>
    </row>
    <row r="19" spans="1:10" x14ac:dyDescent="0.3">
      <c r="A19" t="s">
        <v>47</v>
      </c>
      <c r="B19" s="47">
        <f>IF(B10="INPUT HERE",C10,B10)</f>
        <v>41</v>
      </c>
      <c r="C19" s="2" t="str">
        <f>IF(B10="INPUT HERE","Default","User")</f>
        <v>Default</v>
      </c>
    </row>
    <row r="20" spans="1:10" x14ac:dyDescent="0.3">
      <c r="A20" t="s">
        <v>49</v>
      </c>
      <c r="B20" s="47">
        <f>IF(B11="INPUT HERE",C11,B11)</f>
        <v>10</v>
      </c>
      <c r="C20" s="2" t="str">
        <f>IF(B11="INPUT HERE","Default","User")</f>
        <v>Default</v>
      </c>
    </row>
    <row r="21" spans="1:10" x14ac:dyDescent="0.3"/>
    <row r="22" spans="1:10" x14ac:dyDescent="0.3"/>
    <row r="23" spans="1:10" ht="18" x14ac:dyDescent="0.35">
      <c r="A23" s="25" t="s">
        <v>54</v>
      </c>
      <c r="B23" s="25"/>
      <c r="C23" s="23"/>
      <c r="D23" s="23"/>
      <c r="E23" s="23"/>
      <c r="F23" s="23"/>
      <c r="G23" s="23"/>
      <c r="H23" s="23"/>
      <c r="I23" s="23"/>
      <c r="J23" s="23"/>
    </row>
    <row r="24" spans="1:10" x14ac:dyDescent="0.3">
      <c r="B24" s="1"/>
    </row>
    <row r="25" spans="1:10" ht="15.6" x14ac:dyDescent="0.3">
      <c r="A25" s="52" t="s">
        <v>55</v>
      </c>
      <c r="B25" s="52"/>
      <c r="C25" s="53"/>
      <c r="D25" s="53"/>
      <c r="E25" s="53"/>
      <c r="F25" s="53"/>
      <c r="G25" s="53"/>
      <c r="H25" s="53"/>
      <c r="I25" s="53"/>
      <c r="J25" s="53"/>
    </row>
    <row r="26" spans="1:10" ht="14.55" customHeight="1" x14ac:dyDescent="0.3">
      <c r="A26" s="39" t="s">
        <v>56</v>
      </c>
      <c r="B26" s="40"/>
      <c r="C26" s="40"/>
      <c r="D26" s="40"/>
      <c r="E26" s="40"/>
      <c r="F26" s="40"/>
      <c r="G26" s="40"/>
      <c r="H26" s="40"/>
      <c r="I26" s="40"/>
      <c r="J26" s="40"/>
    </row>
    <row r="27" spans="1:10" x14ac:dyDescent="0.3">
      <c r="A27" t="s">
        <v>57</v>
      </c>
      <c r="B27" s="1"/>
    </row>
    <row r="28" spans="1:10" ht="28.8" x14ac:dyDescent="0.3">
      <c r="A28" s="4" t="s">
        <v>58</v>
      </c>
      <c r="B28" s="5" t="s">
        <v>59</v>
      </c>
      <c r="C28" s="5" t="s">
        <v>60</v>
      </c>
      <c r="D28" s="5" t="s">
        <v>61</v>
      </c>
      <c r="E28" s="5" t="s">
        <v>62</v>
      </c>
      <c r="F28" s="5" t="s">
        <v>63</v>
      </c>
      <c r="G28" s="5" t="s">
        <v>64</v>
      </c>
      <c r="H28" s="5" t="s">
        <v>65</v>
      </c>
      <c r="I28" s="5" t="s">
        <v>66</v>
      </c>
      <c r="J28" s="5" t="s">
        <v>67</v>
      </c>
    </row>
    <row r="29" spans="1:10" ht="15" thickBot="1" x14ac:dyDescent="0.35">
      <c r="A29" s="44" t="s">
        <v>68</v>
      </c>
      <c r="B29" s="44" t="s">
        <v>40</v>
      </c>
      <c r="C29" s="44" t="s">
        <v>40</v>
      </c>
      <c r="D29" s="44" t="s">
        <v>40</v>
      </c>
      <c r="E29" s="44"/>
      <c r="F29" s="49" t="str">
        <f>IF(E29="Work-related",$B$18,IF(E29="Non-work-related",$B$19,""))</f>
        <v/>
      </c>
      <c r="G29" s="48" t="str">
        <f>IF($B$7="INPUT HERE","",$B$7)</f>
        <v/>
      </c>
      <c r="H29" s="48">
        <f>IF($B$17="INPUT HERE","",$B$17)</f>
        <v>1</v>
      </c>
      <c r="I29" s="43" t="str">
        <f>IF(COUNT(B29,C29,F29)&lt;3,"",B29*F29*G29)</f>
        <v/>
      </c>
      <c r="J29" s="43" t="str">
        <f>IF(COUNT(C29,F29)&lt;2,"",C29*F29*D29*G29*H29)</f>
        <v/>
      </c>
    </row>
    <row r="30" spans="1:10" ht="15.6" thickTop="1" thickBot="1" x14ac:dyDescent="0.35">
      <c r="A30" s="44" t="s">
        <v>68</v>
      </c>
      <c r="B30" s="44" t="s">
        <v>40</v>
      </c>
      <c r="C30" s="44" t="s">
        <v>40</v>
      </c>
      <c r="D30" s="44" t="s">
        <v>40</v>
      </c>
      <c r="E30" s="44"/>
      <c r="F30" s="49" t="str">
        <f>IF(E30="Work-related",$B$18,IF(E30="Non-work-related",$B$19,""))</f>
        <v/>
      </c>
      <c r="G30" s="48" t="str">
        <f>IF($B$7="INPUT HERE","",$B$7)</f>
        <v/>
      </c>
      <c r="H30" s="48">
        <f>IF($B$17="INPUT HERE","",$B$17)</f>
        <v>1</v>
      </c>
      <c r="I30" s="43" t="str">
        <f>IF(COUNT(B30,C30,F30)&lt;3,"",B30*F30*G30)</f>
        <v/>
      </c>
      <c r="J30" s="43" t="str">
        <f>IF(COUNT(C30,F30)&lt;2,"",C30*F30*D30*G30*H30)</f>
        <v/>
      </c>
    </row>
    <row r="31" spans="1:10" ht="15.6" thickTop="1" thickBot="1" x14ac:dyDescent="0.35">
      <c r="A31" s="44" t="s">
        <v>68</v>
      </c>
      <c r="B31" s="44" t="s">
        <v>68</v>
      </c>
      <c r="C31" s="44" t="s">
        <v>68</v>
      </c>
      <c r="D31" s="44" t="s">
        <v>68</v>
      </c>
      <c r="E31" s="44"/>
      <c r="F31" s="49" t="str">
        <f>IF(E31="Work-related",$B$18,IF(E31="Non-work-related",$B$19,""))</f>
        <v/>
      </c>
      <c r="G31" s="48" t="str">
        <f t="shared" ref="G31:G33" si="0">IF($B$7="INPUT HERE","",$B$7)</f>
        <v/>
      </c>
      <c r="H31" s="48">
        <f>IF($B$17="INPUT HERE","",$B$17)</f>
        <v>1</v>
      </c>
      <c r="I31" s="43" t="str">
        <f>IF(COUNT(B31,C31,F31)&lt;3,"",B31*F31*G31)</f>
        <v/>
      </c>
      <c r="J31" s="43" t="str">
        <f>IF(COUNT(C31,F31)&lt;2,"",C31*F31*D31*G31*H31)</f>
        <v/>
      </c>
    </row>
    <row r="32" spans="1:10" ht="15.6" thickTop="1" thickBot="1" x14ac:dyDescent="0.35">
      <c r="A32" s="44" t="s">
        <v>68</v>
      </c>
      <c r="B32" s="44" t="s">
        <v>40</v>
      </c>
      <c r="C32" s="44" t="s">
        <v>40</v>
      </c>
      <c r="D32" s="44" t="s">
        <v>40</v>
      </c>
      <c r="E32" s="44"/>
      <c r="F32" s="49" t="str">
        <f>IF(E32="Work-related",$B$18,IF(E32="Non-work-related",$B$19,""))</f>
        <v/>
      </c>
      <c r="G32" s="48" t="str">
        <f t="shared" si="0"/>
        <v/>
      </c>
      <c r="H32" s="48">
        <f>IF($B$17="INPUT HERE","",$B$17)</f>
        <v>1</v>
      </c>
      <c r="I32" s="43" t="str">
        <f>IF(COUNT(B32,C32,F32)&lt;3,"",B32*F32*G32)</f>
        <v/>
      </c>
      <c r="J32" s="43" t="str">
        <f>IF(COUNT(C32,F32)&lt;2,"",C32*F32*D32*G32*H32)</f>
        <v/>
      </c>
    </row>
    <row r="33" spans="1:10" ht="15.6" thickTop="1" thickBot="1" x14ac:dyDescent="0.35">
      <c r="A33" s="44" t="s">
        <v>68</v>
      </c>
      <c r="B33" s="44" t="s">
        <v>40</v>
      </c>
      <c r="C33" s="44" t="s">
        <v>40</v>
      </c>
      <c r="D33" s="44" t="s">
        <v>40</v>
      </c>
      <c r="E33" s="44"/>
      <c r="F33" s="49" t="str">
        <f>IF(E33="Work-related",$B$18,IF(E33="Non-work-related",$B$19,""))</f>
        <v/>
      </c>
      <c r="G33" s="48" t="str">
        <f t="shared" si="0"/>
        <v/>
      </c>
      <c r="H33" s="48">
        <f>IF($B$17="INPUT HERE","",$B$17)</f>
        <v>1</v>
      </c>
      <c r="I33" s="43" t="str">
        <f>IF(COUNT(B33,C33,F33)&lt;3,"",B33*F33*G33)</f>
        <v/>
      </c>
      <c r="J33" s="43" t="str">
        <f>IF(COUNT(C33,F33)&lt;2,"",C33*F33*D33*G33*H33)</f>
        <v/>
      </c>
    </row>
    <row r="34" spans="1:10" ht="15" thickTop="1" x14ac:dyDescent="0.3">
      <c r="A34" s="54" t="s">
        <v>69</v>
      </c>
      <c r="B34" s="53"/>
      <c r="C34" s="53"/>
      <c r="D34" s="53"/>
      <c r="E34" s="53"/>
      <c r="F34" s="53"/>
      <c r="G34" s="53"/>
      <c r="H34" s="53"/>
      <c r="I34" s="55">
        <f>SUM(I29:I33)</f>
        <v>0</v>
      </c>
      <c r="J34" s="55">
        <f>SUM(J29:J33)</f>
        <v>0</v>
      </c>
    </row>
    <row r="35" spans="1:10" x14ac:dyDescent="0.3"/>
    <row r="36" spans="1:10" ht="15.6" x14ac:dyDescent="0.3">
      <c r="A36" s="30" t="s">
        <v>70</v>
      </c>
      <c r="B36" s="30"/>
      <c r="C36" s="29"/>
      <c r="D36" s="29"/>
      <c r="E36" s="29"/>
      <c r="F36" s="29"/>
      <c r="G36" s="29"/>
      <c r="H36" s="29"/>
      <c r="I36" s="29"/>
      <c r="J36" s="29"/>
    </row>
    <row r="37" spans="1:10" x14ac:dyDescent="0.3">
      <c r="A37" s="13" t="s">
        <v>71</v>
      </c>
      <c r="B37" s="3"/>
    </row>
    <row r="38" spans="1:10" x14ac:dyDescent="0.3">
      <c r="A38" t="s">
        <v>72</v>
      </c>
    </row>
    <row r="39" spans="1:10" ht="28.8" x14ac:dyDescent="0.3">
      <c r="A39" s="4" t="s">
        <v>58</v>
      </c>
      <c r="B39" s="5" t="s">
        <v>73</v>
      </c>
      <c r="C39" s="5" t="s">
        <v>74</v>
      </c>
      <c r="D39" s="5" t="s">
        <v>75</v>
      </c>
      <c r="E39" s="5" t="s">
        <v>64</v>
      </c>
      <c r="F39" s="5" t="s">
        <v>66</v>
      </c>
      <c r="G39" s="5" t="s">
        <v>67</v>
      </c>
    </row>
    <row r="40" spans="1:10" ht="15" thickBot="1" x14ac:dyDescent="0.35">
      <c r="A40" s="45" t="s">
        <v>68</v>
      </c>
      <c r="B40" s="44" t="s">
        <v>40</v>
      </c>
      <c r="C40" s="44" t="s">
        <v>40</v>
      </c>
      <c r="D40" s="44" t="s">
        <v>40</v>
      </c>
      <c r="E40" s="48" t="str">
        <f t="shared" ref="E40:E44" si="1">IF($B$7="INPUT HERE","",$B$7)</f>
        <v/>
      </c>
      <c r="F40" s="43" t="str">
        <f>IF(COUNT(B40,C40,D40)&lt;3,"",B40*E40)</f>
        <v/>
      </c>
      <c r="G40" s="43" t="str">
        <f>IF(COUNT(C40,D40,E40)&lt;3,"",C40*D40*E40)</f>
        <v/>
      </c>
    </row>
    <row r="41" spans="1:10" ht="15.6" thickTop="1" thickBot="1" x14ac:dyDescent="0.35">
      <c r="A41" s="45" t="s">
        <v>68</v>
      </c>
      <c r="B41" s="45" t="s">
        <v>68</v>
      </c>
      <c r="C41" s="45" t="s">
        <v>68</v>
      </c>
      <c r="D41" s="45" t="s">
        <v>68</v>
      </c>
      <c r="E41" s="48" t="str">
        <f t="shared" si="1"/>
        <v/>
      </c>
      <c r="F41" s="43" t="str">
        <f t="shared" ref="F41:F44" si="2">IF(COUNT(B41,C41,D41)&lt;3,"",B41*E41)</f>
        <v/>
      </c>
      <c r="G41" s="43" t="str">
        <f>IF(COUNT(C41,D41,E41)&lt;3,"",C41*D41*E41)</f>
        <v/>
      </c>
    </row>
    <row r="42" spans="1:10" ht="15.6" thickTop="1" thickBot="1" x14ac:dyDescent="0.35">
      <c r="A42" s="45" t="s">
        <v>68</v>
      </c>
      <c r="B42" s="45" t="s">
        <v>68</v>
      </c>
      <c r="C42" s="45" t="s">
        <v>68</v>
      </c>
      <c r="D42" s="45" t="s">
        <v>68</v>
      </c>
      <c r="E42" s="48" t="str">
        <f t="shared" si="1"/>
        <v/>
      </c>
      <c r="F42" s="43" t="str">
        <f t="shared" si="2"/>
        <v/>
      </c>
      <c r="G42" s="43" t="str">
        <f t="shared" ref="G42:G44" si="3">IF(COUNT(C42,D42,E42)&lt;3,"",C42*D42*E42)</f>
        <v/>
      </c>
    </row>
    <row r="43" spans="1:10" ht="15.6" thickTop="1" thickBot="1" x14ac:dyDescent="0.35">
      <c r="A43" s="45" t="s">
        <v>68</v>
      </c>
      <c r="B43" s="45" t="s">
        <v>68</v>
      </c>
      <c r="C43" s="45" t="s">
        <v>68</v>
      </c>
      <c r="D43" s="45" t="s">
        <v>68</v>
      </c>
      <c r="E43" s="48" t="str">
        <f t="shared" si="1"/>
        <v/>
      </c>
      <c r="F43" s="43" t="str">
        <f t="shared" si="2"/>
        <v/>
      </c>
      <c r="G43" s="43" t="str">
        <f t="shared" si="3"/>
        <v/>
      </c>
    </row>
    <row r="44" spans="1:10" ht="15.6" thickTop="1" thickBot="1" x14ac:dyDescent="0.35">
      <c r="A44" s="45" t="s">
        <v>68</v>
      </c>
      <c r="B44" s="45" t="s">
        <v>68</v>
      </c>
      <c r="C44" s="45" t="s">
        <v>68</v>
      </c>
      <c r="D44" s="45" t="s">
        <v>68</v>
      </c>
      <c r="E44" s="48" t="str">
        <f t="shared" si="1"/>
        <v/>
      </c>
      <c r="F44" s="43" t="str">
        <f t="shared" si="2"/>
        <v/>
      </c>
      <c r="G44" s="43" t="str">
        <f t="shared" si="3"/>
        <v/>
      </c>
    </row>
    <row r="45" spans="1:10" ht="15" thickTop="1" x14ac:dyDescent="0.3">
      <c r="A45" s="56" t="s">
        <v>76</v>
      </c>
      <c r="B45" s="29"/>
      <c r="C45" s="29"/>
      <c r="D45" s="29"/>
      <c r="E45" s="29"/>
      <c r="F45" s="57">
        <f>SUM(F40:F44)</f>
        <v>0</v>
      </c>
      <c r="G45" s="57">
        <f>SUM(G40:G44)</f>
        <v>0</v>
      </c>
    </row>
    <row r="46" spans="1:10" x14ac:dyDescent="0.3"/>
    <row r="47" spans="1:10" ht="15.6" x14ac:dyDescent="0.3">
      <c r="A47" s="50" t="s">
        <v>77</v>
      </c>
      <c r="B47" s="50"/>
      <c r="C47" s="51"/>
      <c r="D47" s="51"/>
      <c r="E47" s="51"/>
      <c r="F47" s="51"/>
      <c r="G47" s="51"/>
      <c r="H47" s="51"/>
      <c r="I47" s="51"/>
      <c r="J47" s="51"/>
    </row>
    <row r="48" spans="1:10" x14ac:dyDescent="0.3">
      <c r="A48" t="s">
        <v>78</v>
      </c>
      <c r="B48" s="3"/>
    </row>
    <row r="49" spans="1:8" x14ac:dyDescent="0.3">
      <c r="A49" t="s">
        <v>79</v>
      </c>
    </row>
    <row r="50" spans="1:8" ht="28.8" x14ac:dyDescent="0.3">
      <c r="A50" s="4" t="s">
        <v>58</v>
      </c>
      <c r="B50" s="5" t="s">
        <v>80</v>
      </c>
      <c r="C50" s="5" t="s">
        <v>81</v>
      </c>
      <c r="D50" s="5" t="s">
        <v>82</v>
      </c>
      <c r="E50" s="5" t="s">
        <v>83</v>
      </c>
      <c r="F50" s="5" t="s">
        <v>64</v>
      </c>
      <c r="G50" s="5" t="s">
        <v>66</v>
      </c>
      <c r="H50" s="5" t="s">
        <v>67</v>
      </c>
    </row>
    <row r="51" spans="1:8" ht="15" thickBot="1" x14ac:dyDescent="0.35">
      <c r="A51" s="44" t="s">
        <v>40</v>
      </c>
      <c r="B51" s="44" t="s">
        <v>40</v>
      </c>
      <c r="C51" s="44" t="s">
        <v>40</v>
      </c>
      <c r="D51" s="44" t="s">
        <v>40</v>
      </c>
      <c r="E51" s="44"/>
      <c r="F51" s="46" t="str">
        <f t="shared" ref="F51:F55" si="4">IF($B$7="INPUT HERE","",$B$7)</f>
        <v/>
      </c>
      <c r="G51" s="43" t="str">
        <f t="shared" ref="G51:G52" si="5">IF(COUNT(C51,D51,E51)&lt;2,"",B51*F51*D51)</f>
        <v/>
      </c>
      <c r="H51" s="43" t="str">
        <f t="shared" ref="H51:H52" si="6">IF(COUNT(D51,E51,F51)&lt;2,"",IF(E51="No",C51*D51*F51,""))</f>
        <v/>
      </c>
    </row>
    <row r="52" spans="1:8" ht="15.6" thickTop="1" thickBot="1" x14ac:dyDescent="0.35">
      <c r="A52" s="44" t="s">
        <v>40</v>
      </c>
      <c r="B52" s="44" t="s">
        <v>40</v>
      </c>
      <c r="C52" s="44" t="s">
        <v>40</v>
      </c>
      <c r="D52" s="44" t="s">
        <v>40</v>
      </c>
      <c r="E52" s="44"/>
      <c r="F52" s="46" t="str">
        <f t="shared" si="4"/>
        <v/>
      </c>
      <c r="G52" s="43" t="str">
        <f t="shared" si="5"/>
        <v/>
      </c>
      <c r="H52" s="43" t="str">
        <f t="shared" si="6"/>
        <v/>
      </c>
    </row>
    <row r="53" spans="1:8" ht="15.6" thickTop="1" thickBot="1" x14ac:dyDescent="0.35">
      <c r="A53" s="44" t="s">
        <v>40</v>
      </c>
      <c r="B53" s="44" t="s">
        <v>40</v>
      </c>
      <c r="C53" s="44" t="s">
        <v>40</v>
      </c>
      <c r="D53" s="44" t="s">
        <v>40</v>
      </c>
      <c r="E53" s="44"/>
      <c r="F53" s="46" t="str">
        <f t="shared" si="4"/>
        <v/>
      </c>
      <c r="G53" s="43" t="str">
        <f>IF(COUNT(C53,D53,E53)&lt;2,"",B53*F53*D53)</f>
        <v/>
      </c>
      <c r="H53" s="43" t="str">
        <f>IF(COUNT(D53,E53,F53)&lt;2,"",IF(E53="No",C53*D53*F53,""))</f>
        <v/>
      </c>
    </row>
    <row r="54" spans="1:8" ht="15.6" thickTop="1" thickBot="1" x14ac:dyDescent="0.35">
      <c r="A54" s="44" t="s">
        <v>40</v>
      </c>
      <c r="B54" s="44" t="s">
        <v>40</v>
      </c>
      <c r="C54" s="44" t="s">
        <v>40</v>
      </c>
      <c r="D54" s="44" t="s">
        <v>40</v>
      </c>
      <c r="E54" s="44"/>
      <c r="F54" s="46" t="str">
        <f t="shared" si="4"/>
        <v/>
      </c>
      <c r="G54" s="43" t="str">
        <f t="shared" ref="G54:G55" si="7">IF(COUNT(C54,D54,E54)&lt;2,"",B54*F54*D54)</f>
        <v/>
      </c>
      <c r="H54" s="43" t="str">
        <f t="shared" ref="H54:H55" si="8">IF(COUNT(D54,E54,F54)&lt;2,"",IF(E54="No",C54*D54*F54,""))</f>
        <v/>
      </c>
    </row>
    <row r="55" spans="1:8" ht="15.6" thickTop="1" thickBot="1" x14ac:dyDescent="0.35">
      <c r="A55" s="44" t="s">
        <v>40</v>
      </c>
      <c r="B55" s="44" t="s">
        <v>40</v>
      </c>
      <c r="C55" s="44" t="s">
        <v>40</v>
      </c>
      <c r="D55" s="44" t="s">
        <v>40</v>
      </c>
      <c r="E55" s="44"/>
      <c r="F55" s="46" t="str">
        <f t="shared" si="4"/>
        <v/>
      </c>
      <c r="G55" s="43" t="str">
        <f t="shared" si="7"/>
        <v/>
      </c>
      <c r="H55" s="43" t="str">
        <f t="shared" si="8"/>
        <v/>
      </c>
    </row>
    <row r="56" spans="1:8" ht="15" thickTop="1" x14ac:dyDescent="0.3">
      <c r="A56" s="58" t="s">
        <v>84</v>
      </c>
      <c r="B56" s="51"/>
      <c r="C56" s="51"/>
      <c r="D56" s="51"/>
      <c r="E56" s="51"/>
      <c r="F56" s="51"/>
      <c r="G56" s="59">
        <f>SUM(G51:G55)</f>
        <v>0</v>
      </c>
      <c r="H56" s="59">
        <f>SUM(H51:H55)</f>
        <v>0</v>
      </c>
    </row>
    <row r="57" spans="1:8" x14ac:dyDescent="0.3"/>
    <row r="58" spans="1:8" ht="16.5" customHeight="1" x14ac:dyDescent="0.35">
      <c r="A58" s="31" t="s">
        <v>85</v>
      </c>
      <c r="B58" s="31"/>
      <c r="C58" s="23"/>
      <c r="D58" s="23"/>
      <c r="E58" s="23"/>
      <c r="F58" s="23"/>
      <c r="G58" s="32">
        <f>SUM(I34,F45,G56)</f>
        <v>0</v>
      </c>
      <c r="H58" s="32">
        <f>SUM(G45,J34,H56)</f>
        <v>0</v>
      </c>
    </row>
    <row r="59" spans="1:8" x14ac:dyDescent="0.3">
      <c r="A59" s="61" t="s">
        <v>86</v>
      </c>
    </row>
    <row r="60" spans="1:8" hidden="1" x14ac:dyDescent="0.3">
      <c r="A60" s="61" t="s">
        <v>86</v>
      </c>
    </row>
  </sheetData>
  <dataValidations count="2">
    <dataValidation type="list" allowBlank="1" showInputMessage="1" showErrorMessage="1" sqref="E51:E55" xr:uid="{544B4571-F247-44A3-A8DC-0444749E3A5D}">
      <formula1>"Yes,No"</formula1>
    </dataValidation>
    <dataValidation type="list" allowBlank="1" showInputMessage="1" showErrorMessage="1" sqref="E29:E33" xr:uid="{87D1AC90-4FDC-47B0-AB09-831D4E94B5C7}">
      <formula1>"Work-related, Non-work-related"</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972-4565-4455-B92A-0D5183EAFABD}">
  <sheetPr codeName="Sheet3">
    <tabColor theme="4" tint="0.79998168889431442"/>
    <pageSetUpPr fitToPage="1"/>
  </sheetPr>
  <dimension ref="A1:O15"/>
  <sheetViews>
    <sheetView showGridLines="0" zoomScale="70" zoomScaleNormal="70" workbookViewId="0">
      <selection activeCell="A3" sqref="A3"/>
    </sheetView>
  </sheetViews>
  <sheetFormatPr defaultColWidth="0" defaultRowHeight="14.4" zeroHeight="1" x14ac:dyDescent="0.3"/>
  <cols>
    <col min="1" max="1" width="54.77734375" bestFit="1" customWidth="1"/>
    <col min="2" max="2" width="22.5546875" bestFit="1" customWidth="1"/>
    <col min="3" max="3" width="58.44140625" customWidth="1"/>
    <col min="4" max="4" width="15.5546875" customWidth="1"/>
    <col min="5" max="5" width="12.5546875" customWidth="1"/>
    <col min="6" max="11" width="12.5546875" bestFit="1" customWidth="1"/>
    <col min="12" max="12" width="12.77734375" customWidth="1"/>
    <col min="13" max="14" width="11.77734375" hidden="1" customWidth="1"/>
    <col min="15" max="15" width="4.21875" hidden="1" customWidth="1"/>
    <col min="16" max="16384" width="8.77734375" hidden="1"/>
  </cols>
  <sheetData>
    <row r="1" spans="1:12" ht="18" x14ac:dyDescent="0.35">
      <c r="A1" s="33" t="s">
        <v>87</v>
      </c>
      <c r="B1" s="33" t="s">
        <v>88</v>
      </c>
      <c r="C1" s="34"/>
      <c r="D1" s="34"/>
      <c r="E1" s="34"/>
      <c r="F1" s="34"/>
      <c r="G1" s="34"/>
      <c r="H1" s="34"/>
      <c r="I1" s="34"/>
      <c r="J1" s="34"/>
      <c r="K1" s="34"/>
      <c r="L1" s="34"/>
    </row>
    <row r="2" spans="1:12" x14ac:dyDescent="0.3">
      <c r="A2" s="10"/>
      <c r="B2" s="10"/>
      <c r="C2" s="10"/>
      <c r="D2" s="10"/>
      <c r="E2" s="10"/>
      <c r="F2" s="10"/>
      <c r="G2" s="10"/>
      <c r="H2" s="10"/>
      <c r="I2" s="10"/>
      <c r="J2" s="10"/>
      <c r="K2" s="10"/>
      <c r="L2" s="10"/>
    </row>
    <row r="3" spans="1:12" x14ac:dyDescent="0.3">
      <c r="A3" s="76" t="s">
        <v>89</v>
      </c>
      <c r="B3" s="77" t="s">
        <v>90</v>
      </c>
      <c r="C3" s="77" t="s">
        <v>91</v>
      </c>
      <c r="D3" s="77" t="s">
        <v>92</v>
      </c>
      <c r="E3" s="77" t="s">
        <v>93</v>
      </c>
      <c r="F3" s="77" t="s">
        <v>94</v>
      </c>
      <c r="G3" s="77" t="s">
        <v>95</v>
      </c>
      <c r="H3" s="77" t="s">
        <v>96</v>
      </c>
      <c r="I3" s="77" t="s">
        <v>97</v>
      </c>
      <c r="J3" s="77" t="s">
        <v>98</v>
      </c>
      <c r="K3" s="77" t="s">
        <v>99</v>
      </c>
      <c r="L3" s="78" t="s">
        <v>100</v>
      </c>
    </row>
    <row r="4" spans="1:12" x14ac:dyDescent="0.3">
      <c r="A4" s="73" t="s">
        <v>101</v>
      </c>
      <c r="B4" s="14">
        <f>SUM(C4:L4)</f>
        <v>0</v>
      </c>
      <c r="C4" s="14">
        <f>'2. Calculator'!I34</f>
        <v>0</v>
      </c>
      <c r="D4" s="14">
        <f>'2. Calculator'!J34</f>
        <v>0</v>
      </c>
      <c r="E4" s="14">
        <f>'2. Calculator'!J34</f>
        <v>0</v>
      </c>
      <c r="F4" s="14">
        <f>'2. Calculator'!J34</f>
        <v>0</v>
      </c>
      <c r="G4" s="14">
        <f>'2. Calculator'!J34</f>
        <v>0</v>
      </c>
      <c r="H4" s="14">
        <f>'2. Calculator'!J34</f>
        <v>0</v>
      </c>
      <c r="I4" s="14">
        <f>'2. Calculator'!J34</f>
        <v>0</v>
      </c>
      <c r="J4" s="14">
        <f>'2. Calculator'!J34</f>
        <v>0</v>
      </c>
      <c r="K4" s="14">
        <f>'2. Calculator'!J34</f>
        <v>0</v>
      </c>
      <c r="L4" s="74">
        <f>'2. Calculator'!J34</f>
        <v>0</v>
      </c>
    </row>
    <row r="5" spans="1:12" x14ac:dyDescent="0.3">
      <c r="A5" s="73" t="s">
        <v>102</v>
      </c>
      <c r="B5" s="14">
        <f>SUM(C5:L5)</f>
        <v>0</v>
      </c>
      <c r="C5" s="14">
        <f>'2. Calculator'!F45</f>
        <v>0</v>
      </c>
      <c r="D5" s="14">
        <f>'2. Calculator'!G45</f>
        <v>0</v>
      </c>
      <c r="E5" s="14">
        <f>'2. Calculator'!G45</f>
        <v>0</v>
      </c>
      <c r="F5" s="14">
        <f>'2. Calculator'!G45</f>
        <v>0</v>
      </c>
      <c r="G5" s="14">
        <f>'2. Calculator'!G45</f>
        <v>0</v>
      </c>
      <c r="H5" s="14">
        <f>'2. Calculator'!G45</f>
        <v>0</v>
      </c>
      <c r="I5" s="14">
        <f>'2. Calculator'!G45</f>
        <v>0</v>
      </c>
      <c r="J5" s="14">
        <f>'2. Calculator'!G45</f>
        <v>0</v>
      </c>
      <c r="K5" s="14">
        <f>'2. Calculator'!G45</f>
        <v>0</v>
      </c>
      <c r="L5" s="74">
        <f>'2. Calculator'!G45</f>
        <v>0</v>
      </c>
    </row>
    <row r="6" spans="1:12" x14ac:dyDescent="0.3">
      <c r="A6" s="73" t="s">
        <v>103</v>
      </c>
      <c r="B6" s="14">
        <f>SUM(C6:L6)</f>
        <v>0</v>
      </c>
      <c r="C6" s="14">
        <f>'2. Calculator'!G56</f>
        <v>0</v>
      </c>
      <c r="D6" s="14">
        <f>'2. Calculator'!H56</f>
        <v>0</v>
      </c>
      <c r="E6" s="14">
        <f>'2. Calculator'!H56</f>
        <v>0</v>
      </c>
      <c r="F6" s="14">
        <f>'2. Calculator'!H56</f>
        <v>0</v>
      </c>
      <c r="G6" s="14">
        <f>'2. Calculator'!H56</f>
        <v>0</v>
      </c>
      <c r="H6" s="14">
        <f>'2. Calculator'!H56</f>
        <v>0</v>
      </c>
      <c r="I6" s="14">
        <f>'2. Calculator'!H56</f>
        <v>0</v>
      </c>
      <c r="J6" s="14">
        <f>'2. Calculator'!H56</f>
        <v>0</v>
      </c>
      <c r="K6" s="14">
        <f>'2. Calculator'!H56</f>
        <v>0</v>
      </c>
      <c r="L6" s="74">
        <f>'2. Calculator'!H56</f>
        <v>0</v>
      </c>
    </row>
    <row r="7" spans="1:12" x14ac:dyDescent="0.3">
      <c r="A7" s="73" t="s">
        <v>104</v>
      </c>
      <c r="B7" s="14">
        <f>SUM(B4:B6)</f>
        <v>0</v>
      </c>
      <c r="C7" s="15">
        <f>SUM(C4:C6)</f>
        <v>0</v>
      </c>
      <c r="D7" s="15">
        <f t="shared" ref="D7:L7" si="0">SUM(D4:D6)</f>
        <v>0</v>
      </c>
      <c r="E7" s="15">
        <f t="shared" si="0"/>
        <v>0</v>
      </c>
      <c r="F7" s="15">
        <f t="shared" si="0"/>
        <v>0</v>
      </c>
      <c r="G7" s="15">
        <f t="shared" si="0"/>
        <v>0</v>
      </c>
      <c r="H7" s="15">
        <f t="shared" si="0"/>
        <v>0</v>
      </c>
      <c r="I7" s="15">
        <f t="shared" si="0"/>
        <v>0</v>
      </c>
      <c r="J7" s="15">
        <f t="shared" si="0"/>
        <v>0</v>
      </c>
      <c r="K7" s="15">
        <f t="shared" si="0"/>
        <v>0</v>
      </c>
      <c r="L7" s="75">
        <f t="shared" si="0"/>
        <v>0</v>
      </c>
    </row>
    <row r="8" spans="1:12" x14ac:dyDescent="0.3">
      <c r="C8" s="11"/>
      <c r="D8" s="12"/>
      <c r="E8" s="12"/>
      <c r="F8" s="12"/>
      <c r="G8" s="12"/>
      <c r="H8" s="12"/>
      <c r="I8" s="12"/>
      <c r="J8" s="12"/>
      <c r="K8" s="12"/>
      <c r="L8" s="12"/>
    </row>
    <row r="9" spans="1:12" ht="15.6" x14ac:dyDescent="0.3">
      <c r="A9" s="35" t="s">
        <v>105</v>
      </c>
      <c r="B9" s="36">
        <f>SUM(B4:B6)/1000000</f>
        <v>0</v>
      </c>
    </row>
    <row r="10" spans="1:12" ht="15.6" x14ac:dyDescent="0.3">
      <c r="A10" s="35" t="s">
        <v>131</v>
      </c>
      <c r="B10" s="36">
        <f>B9/10</f>
        <v>0</v>
      </c>
    </row>
    <row r="11" spans="1:12" x14ac:dyDescent="0.3">
      <c r="A11" s="61" t="s">
        <v>22</v>
      </c>
    </row>
    <row r="15" spans="1:12" hidden="1" x14ac:dyDescent="0.3">
      <c r="A15" s="62" t="s">
        <v>22</v>
      </c>
    </row>
  </sheetData>
  <phoneticPr fontId="15" type="noConversion"/>
  <pageMargins left="0.7" right="0.7" top="0.75" bottom="0.75" header="0.3" footer="0.3"/>
  <pageSetup paperSize="9" scale="7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AE9D-B969-40D1-AFC1-739364F81528}">
  <sheetPr codeName="Sheet4">
    <tabColor theme="9" tint="0.79998168889431442"/>
  </sheetPr>
  <dimension ref="A1:XFC4"/>
  <sheetViews>
    <sheetView showGridLines="0" zoomScale="130" zoomScaleNormal="130" workbookViewId="0">
      <selection activeCell="A4" sqref="A4"/>
    </sheetView>
  </sheetViews>
  <sheetFormatPr defaultColWidth="8.77734375" defaultRowHeight="14.4" zeroHeight="1" x14ac:dyDescent="0.3"/>
  <cols>
    <col min="1" max="1" width="92.5546875" bestFit="1" customWidth="1"/>
    <col min="2" max="2" width="22" customWidth="1"/>
    <col min="3" max="16379" width="0" hidden="1" customWidth="1"/>
    <col min="16380" max="16380" width="8.44140625" hidden="1" customWidth="1"/>
    <col min="16381" max="16381" width="5.5546875" hidden="1" customWidth="1"/>
    <col min="16382" max="16382" width="24.21875" hidden="1" customWidth="1"/>
    <col min="16383" max="16383" width="8.77734375" hidden="1" customWidth="1"/>
    <col min="16384" max="16384" width="0" hidden="1" customWidth="1"/>
  </cols>
  <sheetData>
    <row r="1" spans="1:2" ht="21" x14ac:dyDescent="0.4">
      <c r="A1" s="24" t="s">
        <v>133</v>
      </c>
      <c r="B1" s="24"/>
    </row>
    <row r="2" spans="1:2" ht="28.5" customHeight="1" x14ac:dyDescent="0.3">
      <c r="A2" s="86" t="s">
        <v>132</v>
      </c>
      <c r="B2" s="86"/>
    </row>
    <row r="3" spans="1:2" ht="38.549999999999997" customHeight="1" x14ac:dyDescent="0.3"/>
    <row r="4" spans="1:2" x14ac:dyDescent="0.3">
      <c r="A4" s="61" t="s">
        <v>22</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7F7-7492-4E4D-BF35-973C541F4FD6}">
  <sheetPr>
    <tabColor theme="9" tint="0.79998168889431442"/>
  </sheetPr>
  <dimension ref="A1:B41"/>
  <sheetViews>
    <sheetView showGridLines="0" topLeftCell="A2" workbookViewId="0">
      <selection activeCell="A32" sqref="A32"/>
    </sheetView>
  </sheetViews>
  <sheetFormatPr defaultColWidth="0" defaultRowHeight="14.4" zeroHeight="1" x14ac:dyDescent="0.3"/>
  <cols>
    <col min="1" max="1" width="224.77734375" customWidth="1"/>
    <col min="2" max="2" width="82.21875" hidden="1" customWidth="1"/>
    <col min="3" max="16384" width="8.77734375" hidden="1"/>
  </cols>
  <sheetData>
    <row r="1" spans="1:1" ht="39.75" customHeight="1" x14ac:dyDescent="0.3">
      <c r="A1" s="79" t="s">
        <v>106</v>
      </c>
    </row>
    <row r="2" spans="1:1" x14ac:dyDescent="0.3">
      <c r="A2" s="67" t="s">
        <v>107</v>
      </c>
    </row>
    <row r="3" spans="1:1" ht="21" customHeight="1" x14ac:dyDescent="0.3">
      <c r="A3" s="80" t="s">
        <v>108</v>
      </c>
    </row>
    <row r="4" spans="1:1" x14ac:dyDescent="0.3">
      <c r="A4" s="67"/>
    </row>
    <row r="5" spans="1:1" x14ac:dyDescent="0.3">
      <c r="A5" s="67"/>
    </row>
    <row r="6" spans="1:1" x14ac:dyDescent="0.3">
      <c r="A6" s="81" t="s">
        <v>109</v>
      </c>
    </row>
    <row r="7" spans="1:1" ht="14.55" customHeight="1" x14ac:dyDescent="0.3">
      <c r="A7" s="82" t="s">
        <v>110</v>
      </c>
    </row>
    <row r="8" spans="1:1" ht="14.55" customHeight="1" x14ac:dyDescent="0.3">
      <c r="A8" s="82" t="s">
        <v>111</v>
      </c>
    </row>
    <row r="9" spans="1:1" ht="14.55" customHeight="1" x14ac:dyDescent="0.3">
      <c r="A9" s="82" t="s">
        <v>112</v>
      </c>
    </row>
    <row r="10" spans="1:1" ht="14.55" customHeight="1" x14ac:dyDescent="0.3">
      <c r="A10" s="82" t="s">
        <v>113</v>
      </c>
    </row>
    <row r="11" spans="1:1" x14ac:dyDescent="0.3">
      <c r="A11" s="83"/>
    </row>
    <row r="12" spans="1:1" x14ac:dyDescent="0.3">
      <c r="A12" s="83" t="s">
        <v>114</v>
      </c>
    </row>
    <row r="13" spans="1:1" x14ac:dyDescent="0.3">
      <c r="A13" s="67"/>
    </row>
    <row r="14" spans="1:1" x14ac:dyDescent="0.3">
      <c r="A14" s="81" t="s">
        <v>115</v>
      </c>
    </row>
    <row r="15" spans="1:1" x14ac:dyDescent="0.3">
      <c r="A15" s="82" t="s">
        <v>116</v>
      </c>
    </row>
    <row r="16" spans="1:1" x14ac:dyDescent="0.3">
      <c r="A16" s="82" t="s">
        <v>117</v>
      </c>
    </row>
    <row r="17" spans="1:1" x14ac:dyDescent="0.3">
      <c r="A17" s="82" t="s">
        <v>118</v>
      </c>
    </row>
    <row r="18" spans="1:1" x14ac:dyDescent="0.3">
      <c r="A18" s="83"/>
    </row>
    <row r="19" spans="1:1" x14ac:dyDescent="0.3">
      <c r="A19" s="83" t="s">
        <v>119</v>
      </c>
    </row>
    <row r="20" spans="1:1" x14ac:dyDescent="0.3">
      <c r="A20" s="67"/>
    </row>
    <row r="21" spans="1:1" x14ac:dyDescent="0.3">
      <c r="A21" s="81" t="s">
        <v>120</v>
      </c>
    </row>
    <row r="22" spans="1:1" x14ac:dyDescent="0.3">
      <c r="A22" s="82" t="s">
        <v>121</v>
      </c>
    </row>
    <row r="23" spans="1:1" x14ac:dyDescent="0.3">
      <c r="A23" s="82" t="s">
        <v>122</v>
      </c>
    </row>
    <row r="24" spans="1:1" x14ac:dyDescent="0.3">
      <c r="A24" s="82" t="s">
        <v>123</v>
      </c>
    </row>
    <row r="25" spans="1:1" x14ac:dyDescent="0.3">
      <c r="A25" s="83"/>
    </row>
    <row r="26" spans="1:1" x14ac:dyDescent="0.3">
      <c r="A26" s="83" t="s">
        <v>124</v>
      </c>
    </row>
    <row r="27" spans="1:1" x14ac:dyDescent="0.3">
      <c r="A27" s="83"/>
    </row>
    <row r="28" spans="1:1" x14ac:dyDescent="0.3">
      <c r="A28" s="81" t="s">
        <v>125</v>
      </c>
    </row>
    <row r="29" spans="1:1" x14ac:dyDescent="0.3">
      <c r="A29" s="82" t="s">
        <v>126</v>
      </c>
    </row>
    <row r="30" spans="1:1" x14ac:dyDescent="0.3">
      <c r="A30" s="82" t="s">
        <v>127</v>
      </c>
    </row>
    <row r="31" spans="1:1" x14ac:dyDescent="0.3">
      <c r="A31" s="82" t="s">
        <v>128</v>
      </c>
    </row>
    <row r="32" spans="1:1" x14ac:dyDescent="0.3">
      <c r="A32" s="82" t="s">
        <v>129</v>
      </c>
    </row>
    <row r="33" spans="1:1" x14ac:dyDescent="0.3">
      <c r="A33" s="83"/>
    </row>
    <row r="34" spans="1:1" x14ac:dyDescent="0.3">
      <c r="A34" s="83" t="s">
        <v>130</v>
      </c>
    </row>
    <row r="35" spans="1:1" x14ac:dyDescent="0.3">
      <c r="A35" s="61" t="s">
        <v>22</v>
      </c>
    </row>
    <row r="40" spans="1:1" hidden="1" x14ac:dyDescent="0.3">
      <c r="A40" s="60"/>
    </row>
    <row r="41" spans="1:1" hidden="1" x14ac:dyDescent="0.3">
      <c r="A41" s="60"/>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HubID xmlns="e771ab56-0c5d-40e7-b080-2686d2b89623" xsi:nil="true"/>
    <Comments xmlns="http://schemas.microsoft.com/sharepoint/v3" xsi:nil="true"/>
    <TaxCatchAll xmlns="d0dfa800-9ef0-44cb-8a12-633e29de1e0b">
      <Value>4</Value>
    </TaxCatchAll>
    <lcf76f155ced4ddcb4097134ff3c332f xmlns="ce530a30-1469-477c-a42f-e412a5d2cfe7">
      <Terms xmlns="http://schemas.microsoft.com/office/infopath/2007/PartnerControls"/>
    </lcf76f155ced4ddcb4097134ff3c332f>
    <TaxKeywordTaxHTField xmlns="d0dfa800-9ef0-44cb-8a12-633e29de1e0b">
      <Terms xmlns="http://schemas.microsoft.com/office/infopath/2007/PartnerControls"/>
    </TaxKeywordTaxHTField>
    <_dlc_DocId xmlns="d0dfa800-9ef0-44cb-8a12-633e29de1e0b">PMCdoc-213507164-73824</_dlc_DocId>
    <_dlc_DocIdUrl xmlns="d0dfa800-9ef0-44cb-8a12-633e29de1e0b">
      <Url>https://pmc01.sharepoint.com/sites/pmc-ms-cb/_layouts/15/DocIdRedir.aspx?ID=PMCdoc-213507164-73824</Url>
      <Description>PMCdoc-213507164-73824</Description>
    </_dlc_DocIdUrl>
    <i33d79d771804d3fbb0a7948c73bb64e xmlns="d0dfa800-9ef0-44cb-8a12-633e29de1e0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9e0ec9cb-4e7f-4d4a-bd32-1ee7525c6d87</TermId>
        </TermInfo>
      </Terms>
    </i33d79d771804d3fbb0a7948c73bb64e>
    <b3c0f3586e914200b73ee5084f8aea6e xmlns="d0dfa800-9ef0-44cb-8a12-633e29de1e0b">
      <Terms xmlns="http://schemas.microsoft.com/office/infopath/2007/PartnerControls"/>
    </b3c0f3586e914200b73ee5084f8aea6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285619428CBE4886618267E9F1076D" ma:contentTypeVersion="33" ma:contentTypeDescription="Create a new document." ma:contentTypeScope="" ma:versionID="ca42fb49eba1a8c78b8ee12454d051e6">
  <xsd:schema xmlns:xsd="http://www.w3.org/2001/XMLSchema" xmlns:xs="http://www.w3.org/2001/XMLSchema" xmlns:p="http://schemas.microsoft.com/office/2006/metadata/properties" xmlns:ns1="http://schemas.microsoft.com/sharepoint/v3" xmlns:ns2="d0dfa800-9ef0-44cb-8a12-633e29de1e0b" xmlns:ns3="e771ab56-0c5d-40e7-b080-2686d2b89623" xmlns:ns4="ce530a30-1469-477c-a42f-e412a5d2cfe7" targetNamespace="http://schemas.microsoft.com/office/2006/metadata/properties" ma:root="true" ma:fieldsID="2564e00aa982f94144761137ec9a9e19" ns1:_="" ns2:_="" ns3:_="" ns4:_="">
    <xsd:import namespace="http://schemas.microsoft.com/sharepoint/v3"/>
    <xsd:import namespace="d0dfa800-9ef0-44cb-8a12-633e29de1e0b"/>
    <xsd:import namespace="e771ab56-0c5d-40e7-b080-2686d2b89623"/>
    <xsd:import namespace="ce530a30-1469-477c-a42f-e412a5d2cfe7"/>
    <xsd:element name="properties">
      <xsd:complexType>
        <xsd:sequence>
          <xsd:element name="documentManagement">
            <xsd:complexType>
              <xsd:all>
                <xsd:element ref="ns2:_dlc_DocId" minOccurs="0"/>
                <xsd:element ref="ns2:_dlc_DocIdUrl" minOccurs="0"/>
                <xsd:element ref="ns2:_dlc_DocIdPersistId" minOccurs="0"/>
                <xsd:element ref="ns2:i33d79d771804d3fbb0a7948c73bb64e" minOccurs="0"/>
                <xsd:element ref="ns2:TaxCatchAll" minOccurs="0"/>
                <xsd:element ref="ns2:b3c0f3586e914200b73ee5084f8aea6e" minOccurs="0"/>
                <xsd:element ref="ns3:ShareHubID" minOccurs="0"/>
                <xsd:element ref="ns2:TaxKeywordTaxHTField" minOccurs="0"/>
                <xsd:element ref="ns1:Comments" minOccurs="0"/>
                <xsd:element ref="ns4:lcf76f155ced4ddcb4097134ff3c332f" minOccurs="0"/>
                <xsd:element ref="ns4:MediaServiceMetadata" minOccurs="0"/>
                <xsd:element ref="ns4:MediaServiceFastMetadata" minOccurs="0"/>
                <xsd:element ref="ns4:MediaServiceSearchProperties" minOccurs="0"/>
                <xsd:element ref="ns4:MediaServiceDateTaken" minOccurs="0"/>
                <xsd:element ref="ns4:MediaServiceObjectDetectorVersions" minOccurs="0"/>
                <xsd:element ref="ns4:MediaServiceOCR" minOccurs="0"/>
                <xsd:element ref="ns4:MediaServiceGenerationTime" minOccurs="0"/>
                <xsd:element ref="ns4:MediaServiceEventHashCode"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9"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dfa800-9ef0-44cb-8a12-633e29de1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33d79d771804d3fbb0a7948c73bb64e" ma:index="12" ma:taxonomy="true" ma:internalName="i33d79d771804d3fbb0a7948c73bb64e" ma:taxonomyFieldName="SecurityClassification" ma:displayName="Security Classification" ma:default="1;#OFFICIAL|9e0ec9cb-4e7f-4d4a-bd32-1ee7525c6d87" ma:fieldId="{233d79d7-7180-4d3f-bb0a-7948c73bb64e}" ma:sspId="a704aed0-9400-4f73-8896-887924b24b89" ma:termSetId="15567863-ae19-46a1-9475-3e196b77969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3e71626-501d-4005-9cdb-ece5cfae16ce}" ma:internalName="TaxCatchAll" ma:showField="CatchAllData" ma:web="d0dfa800-9ef0-44cb-8a12-633e29de1e0b">
      <xsd:complexType>
        <xsd:complexContent>
          <xsd:extension base="dms:MultiChoiceLookup">
            <xsd:sequence>
              <xsd:element name="Value" type="dms:Lookup" maxOccurs="unbounded" minOccurs="0" nillable="true"/>
            </xsd:sequence>
          </xsd:extension>
        </xsd:complexContent>
      </xsd:complexType>
    </xsd:element>
    <xsd:element name="b3c0f3586e914200b73ee5084f8aea6e" ma:index="15" nillable="true" ma:taxonomy="true" ma:internalName="b3c0f3586e914200b73ee5084f8aea6e" ma:taxonomyFieldName="InformationMarker" ma:displayName="Information Marker" ma:readOnly="false" ma:fieldId="{b3c0f358-6e91-4200-b73e-e5084f8aea6e}" ma:sspId="a704aed0-9400-4f73-8896-887924b24b89" ma:termSetId="0affb9f3-c46b-4e8a-8ea3-c3be657626a6"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a704aed0-9400-4f73-8896-887924b24b8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71ab56-0c5d-40e7-b080-2686d2b89623" elementFormDefault="qualified">
    <xsd:import namespace="http://schemas.microsoft.com/office/2006/documentManagement/types"/>
    <xsd:import namespace="http://schemas.microsoft.com/office/infopath/2007/PartnerControls"/>
    <xsd:element name="ShareHubID" ma:index="16" nillable="true" ma:displayName="ShareHub ID" ma:description="" ma:indexed="true" ma:internalName="ShareHub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30a30-1469-477c-a42f-e412a5d2cfe7"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04aed0-9400-4f73-8896-887924b24b89" ma:termSetId="09814cd3-568e-fe90-9814-8d621ff8fb84" ma:anchorId="fba54fb3-c3e1-fe81-a776-ca4b69148c4d" ma:open="tru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C4FFB-AA94-4C1A-AE95-62EEE11E09D0}">
  <ds:schemaRefs>
    <ds:schemaRef ds:uri="http://schemas.openxmlformats.org/package/2006/metadata/core-properties"/>
    <ds:schemaRef ds:uri="http://schemas.microsoft.com/sharepoint/v3"/>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ce530a30-1469-477c-a42f-e412a5d2cfe7"/>
    <ds:schemaRef ds:uri="e771ab56-0c5d-40e7-b080-2686d2b89623"/>
    <ds:schemaRef ds:uri="http://purl.org/dc/terms/"/>
    <ds:schemaRef ds:uri="d0dfa800-9ef0-44cb-8a12-633e29de1e0b"/>
    <ds:schemaRef ds:uri="http://purl.org/dc/dcmitype/"/>
    <ds:schemaRef ds:uri="http://purl.org/dc/elements/1.1/"/>
  </ds:schemaRefs>
</ds:datastoreItem>
</file>

<file path=customXml/itemProps2.xml><?xml version="1.0" encoding="utf-8"?>
<ds:datastoreItem xmlns:ds="http://schemas.openxmlformats.org/officeDocument/2006/customXml" ds:itemID="{65B20967-73F1-4364-8841-52E2FC858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dfa800-9ef0-44cb-8a12-633e29de1e0b"/>
    <ds:schemaRef ds:uri="e771ab56-0c5d-40e7-b080-2686d2b89623"/>
    <ds:schemaRef ds:uri="ce530a30-1469-477c-a42f-e412a5d2c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85F18-69DF-41DA-BE0C-3115C40F4D79}">
  <ds:schemaRefs>
    <ds:schemaRef ds:uri="http://schemas.microsoft.com/sharepoint/events"/>
  </ds:schemaRefs>
</ds:datastoreItem>
</file>

<file path=customXml/itemProps4.xml><?xml version="1.0" encoding="utf-8"?>
<ds:datastoreItem xmlns:ds="http://schemas.openxmlformats.org/officeDocument/2006/customXml" ds:itemID="{F4D4A66A-D17C-4278-984F-5558F2F710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Table of Contents</vt:lpstr>
      <vt:lpstr>1.Instructions</vt:lpstr>
      <vt:lpstr>2. Calculator</vt:lpstr>
      <vt:lpstr>3. Estimates</vt:lpstr>
      <vt:lpstr>4. Scratch Pad</vt:lpstr>
      <vt:lpstr>5. Examples</vt:lpstr>
      <vt:lpstr>'5. Examples'!_Hlk232603536</vt:lpstr>
      <vt:lpstr>'5. Examples'!_Hlk232603844</vt:lpstr>
      <vt:lpstr>Entities</vt:lpstr>
      <vt:lpstr>Non_work_wage</vt:lpstr>
      <vt:lpstr>Projection_years</vt:lpstr>
      <vt:lpstr>Staff_per_entity</vt:lpstr>
      <vt:lpstr>Upfront_Costs</vt:lpstr>
      <vt:lpstr>Work_wage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Regulatory Burden Estimator Calculator</dc:title>
  <dc:subject/>
  <cp:keywords/>
  <dc:description/>
  <cp:revision/>
  <dcterms:created xsi:type="dcterms:W3CDTF">2026-02-16T23:43:11Z</dcterms:created>
  <dcterms:modified xsi:type="dcterms:W3CDTF">2026-06-30T06:01:34Z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0x0101004F285619428CBE4886618267E9F1076D</vt:lpwstr>
  </property>
  <property fmtid="{D5CDD505-2E9C-101B-9397-08002B2CF9AE}" pid="3" name="SecurityClassification">
    <vt:lpwstr>4;#OFFICIAL|9e0ec9cb-4e7f-4d4a-bd32-1ee7525c6d87</vt:lpwstr>
  </property>
  <property fmtid="{D5CDD505-2E9C-101B-9397-08002B2CF9AE}" pid="4" name="_dlc_DocIdItemGuid">
    <vt:lpwstr>0de3c4e0-a9d9-41dc-8a95-a6b7b4a753b6</vt:lpwstr>
  </property>
  <property fmtid="{D5CDD505-2E9C-101B-9397-08002B2CF9AE}" pid="5" name="TaxKeyword">
    <vt:lpwstr/>
  </property>
  <property fmtid="{D5CDD505-2E9C-101B-9397-08002B2CF9AE}" pid="6" name="MediaServiceImageTags">
    <vt:lpwstr/>
  </property>
  <property fmtid="{D5CDD505-2E9C-101B-9397-08002B2CF9AE}" pid="7" name="InformationMarker">
    <vt:lpwstr/>
  </property>
</Properties>
</file>